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1"/>
  </bookViews>
  <sheets>
    <sheet name="Насловна" sheetId="1" r:id="rId1"/>
    <sheet name="План прих.и прим.2024" sheetId="2" r:id="rId2"/>
    <sheet name="план расхода 2024" sheetId="3" r:id="rId3"/>
  </sheets>
  <definedNames>
    <definedName name="_xlnm.Print_Titles" localSheetId="1">'План прих.и прим.2024'!$6:$8</definedName>
  </definedNames>
  <calcPr fullCalcOnLoad="1"/>
</workbook>
</file>

<file path=xl/sharedStrings.xml><?xml version="1.0" encoding="utf-8"?>
<sst xmlns="http://schemas.openxmlformats.org/spreadsheetml/2006/main" count="506" uniqueCount="493">
  <si>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</si>
  <si>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</si>
  <si>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</si>
  <si>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</si>
  <si>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</si>
  <si>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</si>
  <si>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</si>
  <si>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</si>
  <si>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</si>
  <si>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</si>
  <si>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</si>
  <si>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</si>
  <si>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</si>
  <si>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</si>
  <si>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</si>
  <si>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</si>
  <si>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</si>
  <si>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</si>
  <si>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</si>
  <si>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</si>
  <si>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</si>
  <si>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</si>
  <si>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</si>
  <si>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</si>
  <si>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</si>
  <si>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</si>
  <si>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</si>
  <si>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</si>
  <si>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</si>
  <si>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</si>
  <si>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</si>
  <si>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</si>
  <si>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</si>
  <si>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</si>
  <si>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</si>
  <si>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</si>
  <si>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</si>
  <si>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</si>
  <si>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</si>
  <si>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</si>
  <si>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</si>
  <si>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</si>
  <si>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</si>
  <si>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</si>
  <si>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</si>
  <si>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</si>
  <si>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</si>
  <si>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</si>
  <si>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</si>
  <si>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</si>
  <si>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</si>
  <si>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</si>
  <si>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</si>
  <si>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</si>
  <si>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</si>
  <si>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</si>
  <si>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</si>
  <si>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</si>
  <si>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</si>
  <si>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</si>
  <si>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</si>
  <si>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</si>
  <si>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</si>
  <si>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</si>
  <si>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</si>
  <si>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</si>
  <si>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</si>
  <si>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</si>
  <si>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</si>
  <si>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</si>
  <si>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</si>
  <si>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</si>
  <si>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</si>
  <si>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</si>
  <si>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</si>
  <si>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</si>
  <si>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</si>
  <si>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</si>
  <si>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</si>
  <si>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</si>
  <si>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</si>
  <si>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</si>
  <si>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</si>
  <si>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</si>
  <si>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</si>
  <si>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</si>
  <si>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</si>
  <si>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</si>
  <si>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</si>
  <si>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</si>
  <si>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</si>
  <si>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</si>
  <si>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</si>
  <si>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</si>
  <si>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</si>
  <si>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</si>
  <si>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</si>
  <si>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</si>
  <si>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</si>
  <si>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</si>
  <si>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</si>
  <si>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</si>
  <si>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</si>
  <si>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</si>
  <si>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</si>
  <si>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</si>
  <si>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</si>
  <si>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</si>
  <si>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</si>
  <si>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</si>
  <si>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</si>
  <si>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</si>
  <si>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</si>
  <si>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</si>
  <si>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</si>
  <si>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</si>
  <si>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</si>
  <si>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</si>
  <si>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</si>
  <si>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</si>
  <si>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</si>
  <si>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</si>
  <si>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</si>
  <si>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</si>
  <si>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</si>
  <si>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</si>
  <si>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</si>
  <si>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</si>
  <si>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</si>
  <si>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</si>
  <si>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</si>
  <si>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</si>
  <si>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</si>
  <si>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</si>
  <si>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</si>
  <si>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</si>
  <si>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</si>
  <si>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</si>
  <si>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</si>
  <si>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</si>
  <si>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</si>
  <si>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</si>
  <si>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</si>
  <si>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</si>
  <si>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</si>
  <si>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</si>
  <si>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</si>
  <si>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</si>
  <si>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</si>
  <si>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</si>
  <si>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</si>
  <si>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</si>
  <si>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</si>
  <si>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</si>
  <si>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</si>
  <si>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</si>
  <si>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</si>
  <si>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</si>
  <si>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</si>
  <si>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</si>
  <si>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</si>
  <si>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</si>
  <si>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</si>
  <si>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</si>
  <si>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</si>
  <si>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</si>
  <si>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</si>
  <si>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</si>
  <si>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</si>
  <si>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</si>
  <si>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</si>
  <si>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</si>
  <si>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</si>
  <si>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</si>
  <si>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</si>
  <si>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</si>
  <si>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</si>
  <si>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</si>
  <si>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</si>
  <si>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</si>
  <si>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</si>
  <si>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</si>
  <si>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</si>
  <si>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</si>
  <si>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</si>
  <si>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</si>
  <si>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</si>
  <si>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</si>
  <si>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</si>
  <si>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</si>
  <si>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</si>
  <si>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</si>
  <si>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</si>
  <si>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</si>
  <si>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</si>
  <si>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</si>
  <si>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</si>
  <si>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</si>
  <si>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</si>
  <si>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</si>
  <si>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</si>
  <si>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</si>
  <si>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</si>
  <si>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</si>
  <si>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</si>
  <si>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</si>
  <si>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</si>
  <si>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</si>
  <si>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</si>
  <si>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</si>
  <si>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</si>
  <si>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</si>
  <si>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</si>
  <si>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</si>
  <si>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</si>
  <si>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</si>
  <si>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</si>
  <si>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</si>
  <si>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</si>
  <si>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</si>
  <si>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</si>
  <si>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</si>
  <si>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</si>
  <si>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</si>
  <si>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</si>
  <si>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</si>
  <si>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</si>
  <si>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</si>
  <si>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</si>
  <si>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</si>
  <si>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</si>
  <si>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</si>
  <si>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</si>
  <si>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</si>
  <si>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</si>
  <si>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</si>
  <si>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</si>
  <si>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</si>
  <si>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</si>
  <si>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</si>
  <si>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</si>
  <si>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</si>
  <si>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</si>
  <si>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</si>
  <si>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</si>
  <si>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</si>
  <si>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</si>
  <si>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</si>
  <si>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</si>
  <si>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</si>
  <si>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</si>
  <si>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</si>
  <si>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</si>
  <si>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</si>
  <si>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</si>
  <si>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</si>
  <si>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</si>
  <si>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</si>
  <si>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</si>
  <si>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</si>
  <si>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</si>
  <si>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</si>
  <si>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</si>
  <si>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</si>
  <si>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</si>
  <si>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</si>
  <si>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</si>
  <si>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</si>
  <si>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</si>
  <si>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</si>
  <si>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</si>
  <si>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</si>
  <si>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</si>
  <si>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</si>
  <si>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</si>
  <si>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</si>
  <si>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</si>
  <si>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</si>
  <si>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</si>
  <si>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</si>
  <si>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</si>
  <si>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</si>
  <si>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</si>
  <si>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</si>
  <si>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</si>
  <si>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</si>
  <si>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</si>
  <si>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</si>
  <si>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</si>
  <si>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</si>
  <si>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</si>
  <si>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</si>
  <si>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</si>
  <si>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</si>
  <si>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</si>
  <si>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</si>
  <si>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</si>
  <si>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</si>
  <si>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</si>
  <si>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</si>
  <si>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</si>
  <si>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</si>
  <si>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</si>
  <si>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</si>
  <si>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</si>
  <si>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</si>
  <si>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</si>
  <si>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</si>
  <si>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</si>
  <si>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</si>
  <si>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</si>
  <si>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</si>
  <si>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</si>
  <si>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</si>
  <si>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</si>
  <si>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</si>
  <si>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</si>
  <si>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</si>
  <si>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</si>
  <si>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</si>
  <si>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</si>
  <si>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</si>
  <si>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</si>
  <si>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</si>
  <si>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</si>
  <si>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</si>
  <si>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</si>
  <si>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</si>
  <si>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</si>
  <si>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</si>
  <si>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</si>
  <si>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</si>
  <si>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</si>
  <si>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</si>
  <si>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</si>
  <si>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</si>
  <si>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</si>
  <si>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</si>
  <si>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</si>
  <si>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</si>
  <si>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</si>
  <si>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</si>
  <si>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</si>
  <si>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</si>
  <si>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</si>
  <si>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</si>
  <si>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</si>
  <si>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</si>
  <si>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</si>
  <si>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</si>
  <si>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</si>
  <si>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</si>
  <si>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</si>
  <si>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</si>
  <si>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</si>
  <si>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</si>
  <si>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</si>
  <si>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</si>
  <si>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</si>
  <si>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</si>
  <si>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</si>
  <si>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</si>
  <si>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</si>
  <si>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</si>
  <si>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</si>
  <si>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</si>
  <si>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</si>
  <si>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</si>
  <si>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</si>
  <si>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</si>
  <si>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</si>
  <si>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</si>
  <si>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</si>
  <si>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</si>
  <si>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</si>
  <si>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</si>
  <si>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</si>
  <si>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</si>
  <si>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</si>
  <si>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</si>
  <si>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</si>
  <si>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</si>
  <si>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</si>
  <si>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</si>
  <si>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</si>
  <si>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</si>
  <si>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</si>
  <si>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</si>
  <si>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</si>
  <si>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</si>
  <si>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</si>
  <si>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</si>
  <si>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</si>
  <si>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</si>
  <si>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</si>
  <si>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</si>
  <si>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</si>
  <si>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</si>
  <si>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</si>
  <si>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</si>
  <si>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</si>
  <si>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</si>
  <si>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</si>
  <si>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</si>
  <si>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</si>
  <si>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</si>
  <si>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</si>
  <si>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</si>
  <si>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</si>
  <si>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</si>
  <si>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</si>
  <si>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</si>
  <si>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</si>
  <si>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</si>
  <si>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</si>
  <si>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</si>
  <si>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</si>
  <si>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</si>
  <si>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</si>
  <si>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</si>
  <si>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</si>
  <si>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</si>
  <si>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</si>
  <si>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</si>
  <si>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</si>
  <si>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</si>
  <si>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</si>
  <si>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</si>
  <si>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</si>
  <si>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</si>
  <si>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</si>
  <si>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</si>
  <si>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</si>
  <si>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</si>
  <si>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</si>
  <si>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</si>
  <si>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</si>
  <si>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</si>
  <si>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</si>
  <si>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</si>
  <si>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</si>
  <si>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</si>
  <si>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</si>
  <si>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</si>
  <si>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2.2.6</t>
  </si>
  <si>
    <t>ПРЕНЕТА СРЕДСТВА ИЗ ПРЕТХОДНЕ ГОДИНЕ</t>
  </si>
  <si>
    <t>2.3</t>
  </si>
  <si>
    <t>744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</si>
  <si>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</si>
  <si>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</si>
  <si>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</si>
  <si>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</si>
  <si>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</si>
  <si>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</si>
  <si>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</si>
  <si>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</si>
  <si>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</si>
  <si>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</si>
  <si>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</si>
  <si>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</si>
  <si>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</si>
  <si>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</si>
  <si>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УКУПНО ТЕКУЋИ ПРИХОДИ (1+2+3+4+5)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</si>
  <si>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</si>
  <si>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</si>
  <si>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</si>
  <si>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</si>
  <si>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</si>
  <si>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</si>
  <si>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</si>
  <si>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</si>
  <si>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</si>
  <si>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</si>
  <si>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</si>
  <si>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</si>
  <si>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Добровољни трансф. од физ. и правних лица</t>
  </si>
  <si>
    <t>Помоћ у медици. лечењу запосленог или члана уже породице</t>
  </si>
  <si>
    <t>Трошкови превоза за служб. пут у иностр. (авион,аутобус,воз)</t>
  </si>
  <si>
    <t>Медицински потрошни материјал (шприцеви,игле,ланцете итд)</t>
  </si>
  <si>
    <t>Приходи од продаје добара и усл. од стране трж. организац.</t>
  </si>
  <si>
    <t>ЗА 2024. ГОДИНУ</t>
  </si>
  <si>
    <t>Децембар 2023. године</t>
  </si>
  <si>
    <t>Програм мониторинга безбедности хране и здравствене исправности предмета опште употребе</t>
  </si>
  <si>
    <t>ИНСТИТУТА ЗА JАВНО ЗДРАВЉЕ СРБИЈЕ  "ДР МИЛАН ЈОВАНОВИЋ БАТУТ" ЗА  2024. годину</t>
  </si>
  <si>
    <t>ПРИХОДИ И ПРИМАЊА ЗА 2024.годину</t>
  </si>
  <si>
    <t>РАСХОДИ И ИЗДАЦИ ЗА 2024. ГОДИНУ</t>
  </si>
  <si>
    <t>Капитално одржавање осталих објеката</t>
  </si>
  <si>
    <t>2.1.1.14</t>
  </si>
  <si>
    <t>СВЕГА РАСПОЛОЖИВА СРЕДСТВА ЗА ПОКРИЋЕ РАСХОДА И ИЗДАТАКА У 2024. години</t>
  </si>
  <si>
    <t>СВЕГА РАСПОЛОЖИВА СРЕДСТВА ЗА ПОКРИЋЕ РАСХОДА И ИЗДАТАКА У 2024.г (III+IV)</t>
  </si>
  <si>
    <t>ФИНАНСИЈСКИ ПЛАН</t>
  </si>
  <si>
    <t xml:space="preserve"> ФИНАНСИЈСКИ ПЛАН ПРЕМА ИЗВОРИМА ФИНАНСИРАЊА</t>
  </si>
  <si>
    <t>ФИНАНСИЈСКИ ПЛАН ПРЕМА ИЗВОРИМА ФИНАНСИРАЊА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</si>
</sst>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right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3" fontId="60" fillId="32" borderId="10" xfId="0" applyNumberFormat="1" applyFont="1" applyFill="1" applyBorder="1" applyAlignment="1">
      <alignment horizontal="right" vertical="center" wrapText="1"/>
    </xf>
    <xf numFmtId="3" fontId="59" fillId="32" borderId="10" xfId="0" applyNumberFormat="1" applyFont="1" applyFill="1" applyBorder="1" applyAlignment="1">
      <alignment horizontal="right" vertical="center" wrapText="1"/>
    </xf>
    <xf numFmtId="3" fontId="60" fillId="32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top" wrapText="1"/>
    </xf>
    <xf numFmtId="3" fontId="59" fillId="0" borderId="16" xfId="0" applyNumberFormat="1" applyFont="1" applyFill="1" applyBorder="1" applyAlignment="1">
      <alignment horizontal="righ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vertical="top" wrapText="1"/>
    </xf>
    <xf numFmtId="3" fontId="59" fillId="0" borderId="18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wrapText="1"/>
    </xf>
    <xf numFmtId="3" fontId="59" fillId="32" borderId="19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wrapText="1" shrinkToFit="1"/>
    </xf>
    <xf numFmtId="0" fontId="60" fillId="32" borderId="10" xfId="0" applyFont="1" applyFill="1" applyBorder="1" applyAlignment="1">
      <alignment wrapText="1"/>
    </xf>
    <xf numFmtId="0" fontId="60" fillId="0" borderId="10" xfId="0" applyFont="1" applyFill="1" applyBorder="1" applyAlignment="1">
      <alignment vertical="distributed" wrapText="1"/>
    </xf>
    <xf numFmtId="3" fontId="60" fillId="32" borderId="10" xfId="42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3" fontId="59" fillId="32" borderId="16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vertical="top" wrapText="1"/>
    </xf>
    <xf numFmtId="3" fontId="59" fillId="0" borderId="21" xfId="0" applyNumberFormat="1" applyFont="1" applyFill="1" applyBorder="1" applyAlignment="1">
      <alignment horizontal="right" vertical="center" wrapText="1"/>
    </xf>
    <xf numFmtId="3" fontId="59" fillId="32" borderId="21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4" fontId="57" fillId="0" borderId="0" xfId="0" applyNumberFormat="1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23" fillId="0" borderId="19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59" fillId="0" borderId="25" xfId="0" applyFont="1" applyFill="1" applyBorder="1" applyAlignment="1">
      <alignment horizontal="left" vertical="center" wrapText="1"/>
    </xf>
    <xf numFmtId="3" fontId="59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6" fillId="32" borderId="0" xfId="0" applyFont="1" applyFill="1" applyAlignment="1">
      <alignment horizontal="center" vertical="center" wrapText="1"/>
    </xf>
    <xf numFmtId="0" fontId="57" fillId="32" borderId="0" xfId="0" applyFont="1" applyFill="1" applyAlignment="1">
      <alignment vertical="center" wrapText="1"/>
    </xf>
    <xf numFmtId="0" fontId="56" fillId="32" borderId="0" xfId="0" applyFont="1" applyFill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0" fontId="57" fillId="32" borderId="19" xfId="0" applyFont="1" applyFill="1" applyBorder="1" applyAlignment="1">
      <alignment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1" fontId="60" fillId="32" borderId="14" xfId="0" applyNumberFormat="1" applyFont="1" applyFill="1" applyBorder="1" applyAlignment="1">
      <alignment horizontal="center" vertical="center" wrapText="1"/>
    </xf>
    <xf numFmtId="0" fontId="60" fillId="32" borderId="26" xfId="0" applyFont="1" applyFill="1" applyBorder="1" applyAlignment="1">
      <alignment horizontal="center" vertical="center" wrapText="1"/>
    </xf>
    <xf numFmtId="3" fontId="59" fillId="32" borderId="27" xfId="0" applyNumberFormat="1" applyFont="1" applyFill="1" applyBorder="1" applyAlignment="1">
      <alignment vertical="center" wrapText="1"/>
    </xf>
    <xf numFmtId="3" fontId="59" fillId="32" borderId="18" xfId="0" applyNumberFormat="1" applyFont="1" applyFill="1" applyBorder="1" applyAlignment="1">
      <alignment horizontal="right" vertical="center" wrapText="1"/>
    </xf>
    <xf numFmtId="3" fontId="59" fillId="32" borderId="28" xfId="0" applyNumberFormat="1" applyFont="1" applyFill="1" applyBorder="1" applyAlignment="1">
      <alignment horizontal="right" vertical="center" wrapText="1"/>
    </xf>
    <xf numFmtId="3" fontId="59" fillId="32" borderId="19" xfId="0" applyNumberFormat="1" applyFont="1" applyFill="1" applyBorder="1" applyAlignment="1">
      <alignment vertical="center" wrapText="1"/>
    </xf>
    <xf numFmtId="3" fontId="60" fillId="32" borderId="19" xfId="0" applyNumberFormat="1" applyFont="1" applyFill="1" applyBorder="1" applyAlignment="1">
      <alignment vertical="center" wrapText="1"/>
    </xf>
    <xf numFmtId="3" fontId="60" fillId="32" borderId="10" xfId="0" applyNumberFormat="1" applyFont="1" applyFill="1" applyBorder="1" applyAlignment="1">
      <alignment/>
    </xf>
    <xf numFmtId="3" fontId="59" fillId="32" borderId="10" xfId="42" applyNumberFormat="1" applyFont="1" applyFill="1" applyBorder="1" applyAlignment="1">
      <alignment/>
    </xf>
    <xf numFmtId="3" fontId="59" fillId="32" borderId="29" xfId="0" applyNumberFormat="1" applyFont="1" applyFill="1" applyBorder="1" applyAlignment="1">
      <alignment vertical="center" wrapText="1"/>
    </xf>
    <xf numFmtId="3" fontId="59" fillId="32" borderId="27" xfId="0" applyNumberFormat="1" applyFont="1" applyFill="1" applyBorder="1" applyAlignment="1">
      <alignment horizontal="right" vertical="center" wrapText="1"/>
    </xf>
    <xf numFmtId="3" fontId="59" fillId="32" borderId="0" xfId="0" applyNumberFormat="1" applyFont="1" applyFill="1" applyBorder="1" applyAlignment="1">
      <alignment horizontal="right" vertical="center" wrapText="1"/>
    </xf>
    <xf numFmtId="3" fontId="2" fillId="3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32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0" fillId="32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3" fontId="57" fillId="32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56" fillId="32" borderId="33" xfId="0" applyFont="1" applyFill="1" applyBorder="1" applyAlignment="1">
      <alignment horizontal="center" vertical="center" wrapText="1"/>
    </xf>
    <xf numFmtId="0" fontId="56" fillId="32" borderId="34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46.57421875" style="0" customWidth="1"/>
  </cols>
  <sheetData>
    <row r="1" ht="18">
      <c r="A1" s="19" t="s">
        <v>399</v>
      </c>
    </row>
    <row r="2" ht="18">
      <c r="A2" s="19" t="s">
        <v>400</v>
      </c>
    </row>
    <row r="3" ht="15">
      <c r="A3" s="20"/>
    </row>
    <row r="4" ht="15">
      <c r="A4" s="20"/>
    </row>
    <row r="5" ht="15">
      <c r="A5" s="20"/>
    </row>
    <row r="6" ht="15">
      <c r="A6" s="20"/>
    </row>
    <row r="7" ht="15">
      <c r="A7" s="20"/>
    </row>
    <row r="8" ht="71.25" customHeight="1">
      <c r="A8" s="21"/>
    </row>
    <row r="9" ht="36.75" customHeight="1">
      <c r="A9" s="21" t="s">
        <v>490</v>
      </c>
    </row>
    <row r="10" ht="22.5">
      <c r="A10" s="27" t="s">
        <v>401</v>
      </c>
    </row>
    <row r="11" ht="30" customHeight="1">
      <c r="A11" s="27" t="s">
        <v>480</v>
      </c>
    </row>
    <row r="12" ht="27">
      <c r="A12" s="21"/>
    </row>
    <row r="17" ht="140.25" customHeight="1"/>
    <row r="18" ht="15.75">
      <c r="A18" s="28" t="s">
        <v>481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7.00390625" style="54" customWidth="1"/>
    <col min="2" max="2" width="16.7109375" style="11" customWidth="1"/>
    <col min="3" max="3" width="53.421875" style="54" customWidth="1"/>
    <col min="4" max="5" width="18.8515625" style="54" customWidth="1"/>
    <col min="6" max="6" width="16.00390625" style="2" customWidth="1"/>
    <col min="7" max="7" width="16.140625" style="54" customWidth="1"/>
    <col min="8" max="9" width="16.28125" style="54" customWidth="1"/>
    <col min="10" max="10" width="12.7109375" style="1" bestFit="1" customWidth="1"/>
    <col min="11" max="16384" width="9.140625" style="1" customWidth="1"/>
  </cols>
  <sheetData>
    <row r="1" spans="1:9" ht="15.75" customHeight="1">
      <c r="A1" s="199" t="s">
        <v>491</v>
      </c>
      <c r="B1" s="199"/>
      <c r="C1" s="199"/>
      <c r="D1" s="199"/>
      <c r="E1" s="199"/>
      <c r="F1" s="199"/>
      <c r="G1" s="199"/>
      <c r="H1" s="199"/>
      <c r="I1" s="199"/>
    </row>
    <row r="2" spans="1:9" ht="15.75" customHeight="1">
      <c r="A2" s="199" t="s">
        <v>483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 thickBot="1">
      <c r="A3" s="13"/>
      <c r="B3" s="13"/>
      <c r="C3" s="13"/>
      <c r="D3" s="13"/>
      <c r="E3" s="13"/>
      <c r="F3" s="13"/>
      <c r="G3" s="13"/>
      <c r="H3" s="13"/>
      <c r="I3" s="13"/>
    </row>
    <row r="4" spans="2:9" ht="16.5" thickBot="1">
      <c r="B4" s="3"/>
      <c r="C4" s="4"/>
      <c r="D4" s="5"/>
      <c r="E4" s="5"/>
      <c r="F4" s="6"/>
      <c r="G4" s="5"/>
      <c r="H4" s="200" t="s">
        <v>12</v>
      </c>
      <c r="I4" s="201"/>
    </row>
    <row r="5" spans="2:9" ht="16.5" customHeight="1" thickBot="1">
      <c r="B5" s="202" t="s">
        <v>3</v>
      </c>
      <c r="C5" s="202"/>
      <c r="D5" s="202"/>
      <c r="E5" s="17"/>
      <c r="F5" s="7"/>
      <c r="G5" s="7"/>
      <c r="I5" s="7"/>
    </row>
    <row r="6" spans="1:9" ht="21" customHeight="1">
      <c r="A6" s="203" t="s">
        <v>10</v>
      </c>
      <c r="B6" s="194" t="s">
        <v>20</v>
      </c>
      <c r="C6" s="194" t="s">
        <v>0</v>
      </c>
      <c r="D6" s="196" t="s">
        <v>484</v>
      </c>
      <c r="E6" s="197"/>
      <c r="F6" s="197"/>
      <c r="G6" s="197"/>
      <c r="H6" s="197"/>
      <c r="I6" s="198"/>
    </row>
    <row r="7" spans="1:9" ht="63.75" customHeight="1">
      <c r="A7" s="204"/>
      <c r="B7" s="195"/>
      <c r="C7" s="195"/>
      <c r="D7" s="94" t="s">
        <v>13</v>
      </c>
      <c r="E7" s="94" t="s">
        <v>44</v>
      </c>
      <c r="F7" s="95" t="s">
        <v>9</v>
      </c>
      <c r="G7" s="96" t="s">
        <v>2</v>
      </c>
      <c r="H7" s="96" t="s">
        <v>407</v>
      </c>
      <c r="I7" s="97" t="s">
        <v>1</v>
      </c>
    </row>
    <row r="8" spans="1:9" s="12" customFormat="1" ht="11.25" customHeight="1">
      <c r="A8" s="98">
        <v>0</v>
      </c>
      <c r="B8" s="99">
        <v>1</v>
      </c>
      <c r="C8" s="99">
        <v>2</v>
      </c>
      <c r="D8" s="99">
        <v>4</v>
      </c>
      <c r="E8" s="99">
        <v>5</v>
      </c>
      <c r="F8" s="100">
        <v>6</v>
      </c>
      <c r="G8" s="100">
        <v>7</v>
      </c>
      <c r="H8" s="100">
        <v>8</v>
      </c>
      <c r="I8" s="101" t="s">
        <v>45</v>
      </c>
    </row>
    <row r="9" spans="1:10" s="8" customFormat="1" ht="16.5" customHeight="1">
      <c r="A9" s="102">
        <v>1</v>
      </c>
      <c r="B9" s="103">
        <v>73</v>
      </c>
      <c r="C9" s="104" t="s">
        <v>437</v>
      </c>
      <c r="D9" s="105">
        <f aca="true" t="shared" si="0" ref="D9:I10">D10</f>
        <v>0</v>
      </c>
      <c r="E9" s="105">
        <f t="shared" si="0"/>
        <v>0</v>
      </c>
      <c r="F9" s="105">
        <f t="shared" si="0"/>
        <v>0</v>
      </c>
      <c r="G9" s="105">
        <f t="shared" si="0"/>
        <v>34000</v>
      </c>
      <c r="H9" s="105">
        <f t="shared" si="0"/>
        <v>0</v>
      </c>
      <c r="I9" s="106">
        <f t="shared" si="0"/>
        <v>34000</v>
      </c>
      <c r="J9" s="9"/>
    </row>
    <row r="10" spans="1:10" s="8" customFormat="1" ht="16.5" customHeight="1">
      <c r="A10" s="107" t="s">
        <v>33</v>
      </c>
      <c r="B10" s="103">
        <v>732</v>
      </c>
      <c r="C10" s="104" t="s">
        <v>21</v>
      </c>
      <c r="D10" s="108">
        <f t="shared" si="0"/>
        <v>0</v>
      </c>
      <c r="E10" s="108">
        <f t="shared" si="0"/>
        <v>0</v>
      </c>
      <c r="F10" s="108">
        <f t="shared" si="0"/>
        <v>0</v>
      </c>
      <c r="G10" s="108">
        <f t="shared" si="0"/>
        <v>34000</v>
      </c>
      <c r="H10" s="108">
        <f t="shared" si="0"/>
        <v>0</v>
      </c>
      <c r="I10" s="109">
        <f t="shared" si="0"/>
        <v>34000</v>
      </c>
      <c r="J10" s="9"/>
    </row>
    <row r="11" spans="1:9" s="8" customFormat="1" ht="16.5" customHeight="1">
      <c r="A11" s="110" t="s">
        <v>34</v>
      </c>
      <c r="B11" s="18">
        <v>732121</v>
      </c>
      <c r="C11" s="111" t="s">
        <v>22</v>
      </c>
      <c r="D11" s="108">
        <v>0</v>
      </c>
      <c r="E11" s="108">
        <v>0</v>
      </c>
      <c r="F11" s="108">
        <v>0</v>
      </c>
      <c r="G11" s="108">
        <v>34000</v>
      </c>
      <c r="H11" s="108">
        <v>0</v>
      </c>
      <c r="I11" s="112">
        <f>D11+E11+F11+G11+H11</f>
        <v>34000</v>
      </c>
    </row>
    <row r="12" spans="1:10" s="8" customFormat="1" ht="15">
      <c r="A12" s="102" t="s">
        <v>35</v>
      </c>
      <c r="B12" s="113" t="s">
        <v>428</v>
      </c>
      <c r="C12" s="114" t="s">
        <v>23</v>
      </c>
      <c r="D12" s="105">
        <f aca="true" t="shared" si="1" ref="D12:G13">D15+D24</f>
        <v>0</v>
      </c>
      <c r="E12" s="105">
        <f t="shared" si="1"/>
        <v>0</v>
      </c>
      <c r="F12" s="105">
        <f t="shared" si="1"/>
        <v>0</v>
      </c>
      <c r="G12" s="105">
        <f>G13+G15+G22+G24</f>
        <v>10000</v>
      </c>
      <c r="H12" s="105">
        <f>H13+H15+H22+H24</f>
        <v>398863</v>
      </c>
      <c r="I12" s="106">
        <f>I13+I15+I22+I24</f>
        <v>408863</v>
      </c>
      <c r="J12" s="9"/>
    </row>
    <row r="13" spans="1:10" ht="15.75" customHeight="1">
      <c r="A13" s="107" t="s">
        <v>438</v>
      </c>
      <c r="B13" s="113" t="s">
        <v>439</v>
      </c>
      <c r="C13" s="114" t="s">
        <v>440</v>
      </c>
      <c r="D13" s="115">
        <f t="shared" si="1"/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  <c r="H13" s="115">
        <f>H14</f>
        <v>1000</v>
      </c>
      <c r="I13" s="116">
        <f>D13+E13+F13+G13+H13</f>
        <v>1000</v>
      </c>
      <c r="J13" s="10"/>
    </row>
    <row r="14" spans="1:10" ht="14.25" customHeight="1">
      <c r="A14" s="110" t="s">
        <v>37</v>
      </c>
      <c r="B14" s="117" t="s">
        <v>441</v>
      </c>
      <c r="C14" s="118" t="s">
        <v>442</v>
      </c>
      <c r="D14" s="108">
        <v>0</v>
      </c>
      <c r="E14" s="108">
        <v>0</v>
      </c>
      <c r="F14" s="108">
        <v>0</v>
      </c>
      <c r="G14" s="108">
        <v>0</v>
      </c>
      <c r="H14" s="108">
        <v>1000</v>
      </c>
      <c r="I14" s="109">
        <f>D14+E14+F14+G14+H14</f>
        <v>1000</v>
      </c>
      <c r="J14" s="10"/>
    </row>
    <row r="15" spans="1:10" ht="15">
      <c r="A15" s="107" t="s">
        <v>386</v>
      </c>
      <c r="B15" s="113" t="s">
        <v>429</v>
      </c>
      <c r="C15" s="114" t="s">
        <v>443</v>
      </c>
      <c r="D15" s="115">
        <f aca="true" t="shared" si="2" ref="D15:I15">D16+D17+D18+D19+D20+D21</f>
        <v>0</v>
      </c>
      <c r="E15" s="115">
        <f t="shared" si="2"/>
        <v>0</v>
      </c>
      <c r="F15" s="115">
        <f t="shared" si="2"/>
        <v>0</v>
      </c>
      <c r="G15" s="115">
        <f t="shared" si="2"/>
        <v>0</v>
      </c>
      <c r="H15" s="115">
        <f t="shared" si="2"/>
        <v>334577</v>
      </c>
      <c r="I15" s="119">
        <f t="shared" si="2"/>
        <v>334577</v>
      </c>
      <c r="J15" s="10"/>
    </row>
    <row r="16" spans="1:10" ht="15.75" customHeight="1">
      <c r="A16" s="110" t="s">
        <v>387</v>
      </c>
      <c r="B16" s="18">
        <v>742121</v>
      </c>
      <c r="C16" s="120" t="s">
        <v>479</v>
      </c>
      <c r="D16" s="108">
        <v>0</v>
      </c>
      <c r="E16" s="108">
        <v>0</v>
      </c>
      <c r="F16" s="108">
        <v>0</v>
      </c>
      <c r="G16" s="108">
        <v>0</v>
      </c>
      <c r="H16" s="121">
        <v>88196</v>
      </c>
      <c r="I16" s="112">
        <f aca="true" t="shared" si="3" ref="I16:I21">D16+E16+F16+G16+H16</f>
        <v>88196</v>
      </c>
      <c r="J16" s="10"/>
    </row>
    <row r="17" spans="1:10" ht="15">
      <c r="A17" s="110" t="s">
        <v>388</v>
      </c>
      <c r="B17" s="18">
        <v>742121</v>
      </c>
      <c r="C17" s="120" t="s">
        <v>430</v>
      </c>
      <c r="D17" s="108">
        <v>0</v>
      </c>
      <c r="E17" s="108">
        <v>0</v>
      </c>
      <c r="F17" s="108">
        <v>0</v>
      </c>
      <c r="G17" s="108">
        <v>0</v>
      </c>
      <c r="H17" s="108">
        <v>44000</v>
      </c>
      <c r="I17" s="112">
        <f t="shared" si="3"/>
        <v>44000</v>
      </c>
      <c r="J17" s="10"/>
    </row>
    <row r="18" spans="1:10" ht="15">
      <c r="A18" s="110" t="s">
        <v>389</v>
      </c>
      <c r="B18" s="18">
        <v>7421210</v>
      </c>
      <c r="C18" s="120" t="s">
        <v>431</v>
      </c>
      <c r="D18" s="108">
        <v>0</v>
      </c>
      <c r="E18" s="108">
        <v>0</v>
      </c>
      <c r="F18" s="108">
        <v>0</v>
      </c>
      <c r="G18" s="108">
        <v>0</v>
      </c>
      <c r="H18" s="108">
        <v>71264</v>
      </c>
      <c r="I18" s="112">
        <f>D18+E18+F18+G18+H18</f>
        <v>71264</v>
      </c>
      <c r="J18" s="10"/>
    </row>
    <row r="19" spans="1:9" ht="25.5">
      <c r="A19" s="110" t="s">
        <v>390</v>
      </c>
      <c r="B19" s="18">
        <v>7421214</v>
      </c>
      <c r="C19" s="120" t="s">
        <v>432</v>
      </c>
      <c r="D19" s="108">
        <v>0</v>
      </c>
      <c r="E19" s="108">
        <v>0</v>
      </c>
      <c r="F19" s="108">
        <v>0</v>
      </c>
      <c r="G19" s="108">
        <v>0</v>
      </c>
      <c r="H19" s="108">
        <v>1107</v>
      </c>
      <c r="I19" s="112">
        <f t="shared" si="3"/>
        <v>1107</v>
      </c>
    </row>
    <row r="20" spans="1:10" ht="15">
      <c r="A20" s="110" t="s">
        <v>391</v>
      </c>
      <c r="B20" s="18">
        <v>742322</v>
      </c>
      <c r="C20" s="120" t="s">
        <v>24</v>
      </c>
      <c r="D20" s="108">
        <v>0</v>
      </c>
      <c r="E20" s="108">
        <v>0</v>
      </c>
      <c r="F20" s="108">
        <v>0</v>
      </c>
      <c r="G20" s="108">
        <v>0</v>
      </c>
      <c r="H20" s="108">
        <v>10</v>
      </c>
      <c r="I20" s="112">
        <f t="shared" si="3"/>
        <v>10</v>
      </c>
      <c r="J20" s="9"/>
    </row>
    <row r="21" spans="1:9" ht="15">
      <c r="A21" s="110" t="s">
        <v>444</v>
      </c>
      <c r="B21" s="18"/>
      <c r="C21" s="120" t="s">
        <v>445</v>
      </c>
      <c r="D21" s="108">
        <v>0</v>
      </c>
      <c r="E21" s="108">
        <v>0</v>
      </c>
      <c r="F21" s="108">
        <v>0</v>
      </c>
      <c r="G21" s="108">
        <v>0</v>
      </c>
      <c r="H21" s="108">
        <v>130000</v>
      </c>
      <c r="I21" s="112">
        <f t="shared" si="3"/>
        <v>130000</v>
      </c>
    </row>
    <row r="22" spans="1:9" ht="15">
      <c r="A22" s="107" t="s">
        <v>446</v>
      </c>
      <c r="B22" s="113" t="s">
        <v>447</v>
      </c>
      <c r="C22" s="114" t="s">
        <v>475</v>
      </c>
      <c r="D22" s="115">
        <f>D23+D24+D25+D26+D27</f>
        <v>0</v>
      </c>
      <c r="E22" s="115">
        <f>E23+E24+E25+E26+E27</f>
        <v>0</v>
      </c>
      <c r="F22" s="115">
        <f>F23+F24+F25+F26+F27</f>
        <v>0</v>
      </c>
      <c r="G22" s="115">
        <f>G23+G24+G25+G26+G27</f>
        <v>10000</v>
      </c>
      <c r="H22" s="115">
        <f>H23</f>
        <v>0</v>
      </c>
      <c r="I22" s="116">
        <f>D22+E22+F22+G22+H22</f>
        <v>10000</v>
      </c>
    </row>
    <row r="23" spans="1:9" ht="25.5">
      <c r="A23" s="110" t="s">
        <v>448</v>
      </c>
      <c r="B23" s="122">
        <v>744121</v>
      </c>
      <c r="C23" s="111" t="s">
        <v>449</v>
      </c>
      <c r="D23" s="108">
        <v>0</v>
      </c>
      <c r="E23" s="108">
        <v>0</v>
      </c>
      <c r="F23" s="108">
        <v>0</v>
      </c>
      <c r="G23" s="108">
        <v>10000</v>
      </c>
      <c r="H23" s="108"/>
      <c r="I23" s="112">
        <f>SUM(D23:H23)</f>
        <v>10000</v>
      </c>
    </row>
    <row r="24" spans="1:9" ht="15">
      <c r="A24" s="107" t="s">
        <v>450</v>
      </c>
      <c r="B24" s="113" t="s">
        <v>433</v>
      </c>
      <c r="C24" s="114" t="s">
        <v>451</v>
      </c>
      <c r="D24" s="115">
        <f aca="true" t="shared" si="4" ref="D24:I24">D25+D26+D27+D28+D29</f>
        <v>0</v>
      </c>
      <c r="E24" s="115">
        <f t="shared" si="4"/>
        <v>0</v>
      </c>
      <c r="F24" s="115">
        <f t="shared" si="4"/>
        <v>0</v>
      </c>
      <c r="G24" s="115">
        <f t="shared" si="4"/>
        <v>0</v>
      </c>
      <c r="H24" s="115">
        <f t="shared" si="4"/>
        <v>63286</v>
      </c>
      <c r="I24" s="116">
        <f t="shared" si="4"/>
        <v>63286</v>
      </c>
    </row>
    <row r="25" spans="1:9" ht="15">
      <c r="A25" s="110" t="s">
        <v>452</v>
      </c>
      <c r="B25" s="122">
        <v>7451111</v>
      </c>
      <c r="C25" s="111" t="s">
        <v>25</v>
      </c>
      <c r="D25" s="108">
        <v>0</v>
      </c>
      <c r="E25" s="108">
        <v>0</v>
      </c>
      <c r="F25" s="108">
        <v>0</v>
      </c>
      <c r="G25" s="108">
        <v>0</v>
      </c>
      <c r="H25" s="108">
        <v>62930</v>
      </c>
      <c r="I25" s="112">
        <f>SUM(D25:H25)</f>
        <v>62930</v>
      </c>
    </row>
    <row r="26" spans="1:10" ht="15">
      <c r="A26" s="110" t="s">
        <v>453</v>
      </c>
      <c r="B26" s="18">
        <v>74512118</v>
      </c>
      <c r="C26" s="120" t="s">
        <v>26</v>
      </c>
      <c r="D26" s="108">
        <v>0</v>
      </c>
      <c r="E26" s="108">
        <v>0</v>
      </c>
      <c r="F26" s="108">
        <v>0</v>
      </c>
      <c r="G26" s="108">
        <v>0</v>
      </c>
      <c r="H26" s="108">
        <v>25</v>
      </c>
      <c r="I26" s="112">
        <f>SUM(D26:H26)</f>
        <v>25</v>
      </c>
      <c r="J26" s="9"/>
    </row>
    <row r="27" spans="1:9" ht="15">
      <c r="A27" s="110" t="s">
        <v>454</v>
      </c>
      <c r="B27" s="18">
        <v>7451212</v>
      </c>
      <c r="C27" s="120" t="s">
        <v>27</v>
      </c>
      <c r="D27" s="108">
        <v>0</v>
      </c>
      <c r="E27" s="108">
        <v>0</v>
      </c>
      <c r="F27" s="108">
        <v>0</v>
      </c>
      <c r="G27" s="108">
        <v>0</v>
      </c>
      <c r="H27" s="108">
        <v>300</v>
      </c>
      <c r="I27" s="112">
        <f>SUM(D27:H27)</f>
        <v>300</v>
      </c>
    </row>
    <row r="28" spans="1:9" ht="15">
      <c r="A28" s="110" t="s">
        <v>455</v>
      </c>
      <c r="B28" s="18">
        <v>7451214</v>
      </c>
      <c r="C28" s="120" t="s">
        <v>28</v>
      </c>
      <c r="D28" s="108">
        <v>0</v>
      </c>
      <c r="E28" s="108">
        <v>0</v>
      </c>
      <c r="F28" s="108">
        <v>0</v>
      </c>
      <c r="G28" s="108">
        <v>0</v>
      </c>
      <c r="H28" s="108">
        <v>1</v>
      </c>
      <c r="I28" s="112">
        <f>SUM(D28:H28)</f>
        <v>1</v>
      </c>
    </row>
    <row r="29" spans="1:9" ht="15">
      <c r="A29" s="110" t="s">
        <v>456</v>
      </c>
      <c r="B29" s="18">
        <v>7451216</v>
      </c>
      <c r="C29" s="120" t="s">
        <v>29</v>
      </c>
      <c r="D29" s="108">
        <v>0</v>
      </c>
      <c r="E29" s="108">
        <v>0</v>
      </c>
      <c r="F29" s="108">
        <v>0</v>
      </c>
      <c r="G29" s="108">
        <v>0</v>
      </c>
      <c r="H29" s="108">
        <v>30</v>
      </c>
      <c r="I29" s="112">
        <f>SUM(D29:H29)</f>
        <v>30</v>
      </c>
    </row>
    <row r="30" spans="1:10" s="8" customFormat="1" ht="30">
      <c r="A30" s="102" t="s">
        <v>38</v>
      </c>
      <c r="B30" s="103">
        <v>77</v>
      </c>
      <c r="C30" s="104" t="s">
        <v>457</v>
      </c>
      <c r="D30" s="105">
        <f aca="true" t="shared" si="5" ref="D30:I30">D31</f>
        <v>0</v>
      </c>
      <c r="E30" s="105">
        <f t="shared" si="5"/>
        <v>0</v>
      </c>
      <c r="F30" s="105">
        <f t="shared" si="5"/>
        <v>0</v>
      </c>
      <c r="G30" s="105">
        <f t="shared" si="5"/>
        <v>0</v>
      </c>
      <c r="H30" s="105">
        <f t="shared" si="5"/>
        <v>0</v>
      </c>
      <c r="I30" s="106">
        <f t="shared" si="5"/>
        <v>0</v>
      </c>
      <c r="J30" s="9"/>
    </row>
    <row r="31" spans="1:10" s="8" customFormat="1" ht="30">
      <c r="A31" s="107" t="s">
        <v>39</v>
      </c>
      <c r="B31" s="103">
        <v>771</v>
      </c>
      <c r="C31" s="104" t="s">
        <v>42</v>
      </c>
      <c r="D31" s="115">
        <f>D32+D33</f>
        <v>0</v>
      </c>
      <c r="E31" s="115">
        <f>E32+E33</f>
        <v>0</v>
      </c>
      <c r="F31" s="115">
        <v>0</v>
      </c>
      <c r="G31" s="115">
        <f>G32+G33</f>
        <v>0</v>
      </c>
      <c r="H31" s="115">
        <f>H32+H33</f>
        <v>0</v>
      </c>
      <c r="I31" s="119">
        <v>0</v>
      </c>
      <c r="J31" s="9"/>
    </row>
    <row r="32" spans="1:9" s="8" customFormat="1" ht="14.25" customHeight="1">
      <c r="A32" s="110" t="s">
        <v>392</v>
      </c>
      <c r="B32" s="18">
        <v>771111</v>
      </c>
      <c r="C32" s="111" t="s">
        <v>397</v>
      </c>
      <c r="D32" s="108">
        <v>0</v>
      </c>
      <c r="E32" s="108">
        <v>0</v>
      </c>
      <c r="F32" s="108">
        <v>0</v>
      </c>
      <c r="G32" s="108">
        <v>0</v>
      </c>
      <c r="H32" s="108"/>
      <c r="I32" s="112"/>
    </row>
    <row r="33" spans="1:10" s="8" customFormat="1" ht="25.5">
      <c r="A33" s="110" t="s">
        <v>458</v>
      </c>
      <c r="B33" s="122">
        <v>772111</v>
      </c>
      <c r="C33" s="111" t="s">
        <v>43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12">
        <v>0</v>
      </c>
      <c r="J33" s="9"/>
    </row>
    <row r="34" spans="1:10" ht="42.75" customHeight="1">
      <c r="A34" s="102" t="s">
        <v>40</v>
      </c>
      <c r="B34" s="123">
        <v>78</v>
      </c>
      <c r="C34" s="114" t="s">
        <v>51</v>
      </c>
      <c r="D34" s="105">
        <v>0</v>
      </c>
      <c r="E34" s="105">
        <v>0</v>
      </c>
      <c r="F34" s="105">
        <f>F35+F36+F37</f>
        <v>2904856</v>
      </c>
      <c r="G34" s="105">
        <v>0</v>
      </c>
      <c r="H34" s="105">
        <v>0</v>
      </c>
      <c r="I34" s="124">
        <f>SUM(D34:H34)</f>
        <v>2904856</v>
      </c>
      <c r="J34" s="9"/>
    </row>
    <row r="35" spans="1:10" ht="15">
      <c r="A35" s="110" t="s">
        <v>41</v>
      </c>
      <c r="B35" s="125" t="s">
        <v>18</v>
      </c>
      <c r="C35" s="126" t="s">
        <v>19</v>
      </c>
      <c r="D35" s="108">
        <v>0</v>
      </c>
      <c r="E35" s="108">
        <v>0</v>
      </c>
      <c r="F35" s="108">
        <v>2628083</v>
      </c>
      <c r="G35" s="108">
        <v>0</v>
      </c>
      <c r="H35" s="115">
        <v>0</v>
      </c>
      <c r="I35" s="112">
        <f>F35</f>
        <v>2628083</v>
      </c>
      <c r="J35" s="10"/>
    </row>
    <row r="36" spans="1:10" s="49" customFormat="1" ht="15">
      <c r="A36" s="110" t="s">
        <v>393</v>
      </c>
      <c r="B36" s="125" t="s">
        <v>14</v>
      </c>
      <c r="C36" s="126" t="s">
        <v>4</v>
      </c>
      <c r="D36" s="108">
        <v>0</v>
      </c>
      <c r="E36" s="108">
        <v>0</v>
      </c>
      <c r="F36" s="108">
        <v>282</v>
      </c>
      <c r="G36" s="108">
        <v>0</v>
      </c>
      <c r="H36" s="115">
        <v>0</v>
      </c>
      <c r="I36" s="112">
        <f>F36</f>
        <v>282</v>
      </c>
      <c r="J36" s="10"/>
    </row>
    <row r="37" spans="1:9" ht="15">
      <c r="A37" s="110" t="s">
        <v>394</v>
      </c>
      <c r="B37" s="125" t="s">
        <v>16</v>
      </c>
      <c r="C37" s="126" t="s">
        <v>17</v>
      </c>
      <c r="D37" s="108">
        <v>0</v>
      </c>
      <c r="E37" s="108">
        <v>0</v>
      </c>
      <c r="F37" s="108">
        <v>276491</v>
      </c>
      <c r="G37" s="108">
        <v>0</v>
      </c>
      <c r="H37" s="115">
        <v>0</v>
      </c>
      <c r="I37" s="112">
        <f>F37</f>
        <v>276491</v>
      </c>
    </row>
    <row r="38" spans="1:9" ht="15">
      <c r="A38" s="102" t="s">
        <v>47</v>
      </c>
      <c r="B38" s="113" t="s">
        <v>434</v>
      </c>
      <c r="C38" s="114" t="s">
        <v>395</v>
      </c>
      <c r="D38" s="105">
        <f>SUM(D39:D43)</f>
        <v>499406</v>
      </c>
      <c r="E38" s="105">
        <v>0</v>
      </c>
      <c r="F38" s="105">
        <v>0</v>
      </c>
      <c r="G38" s="105">
        <v>0</v>
      </c>
      <c r="H38" s="105">
        <v>0</v>
      </c>
      <c r="I38" s="127">
        <f>SUM(I39:I43)</f>
        <v>499406</v>
      </c>
    </row>
    <row r="39" spans="1:10" ht="15">
      <c r="A39" s="110" t="s">
        <v>48</v>
      </c>
      <c r="B39" s="128">
        <v>791111</v>
      </c>
      <c r="C39" s="120" t="s">
        <v>459</v>
      </c>
      <c r="D39" s="108">
        <v>435606</v>
      </c>
      <c r="E39" s="108">
        <v>0</v>
      </c>
      <c r="F39" s="108">
        <v>0</v>
      </c>
      <c r="G39" s="108">
        <v>0</v>
      </c>
      <c r="H39" s="115">
        <v>0</v>
      </c>
      <c r="I39" s="129">
        <f>D39</f>
        <v>435606</v>
      </c>
      <c r="J39" s="10"/>
    </row>
    <row r="40" spans="1:10" s="49" customFormat="1" ht="25.5">
      <c r="A40" s="110" t="s">
        <v>460</v>
      </c>
      <c r="B40" s="128">
        <v>7911115</v>
      </c>
      <c r="C40" s="120" t="s">
        <v>31</v>
      </c>
      <c r="D40" s="108">
        <v>1000</v>
      </c>
      <c r="E40" s="108">
        <v>0</v>
      </c>
      <c r="F40" s="108">
        <v>0</v>
      </c>
      <c r="G40" s="108">
        <v>0</v>
      </c>
      <c r="H40" s="115">
        <v>0</v>
      </c>
      <c r="I40" s="112">
        <f>SUM(D40:H40)</f>
        <v>1000</v>
      </c>
      <c r="J40" s="10"/>
    </row>
    <row r="41" spans="1:10" s="49" customFormat="1" ht="15">
      <c r="A41" s="110" t="s">
        <v>461</v>
      </c>
      <c r="B41" s="128">
        <v>7911116</v>
      </c>
      <c r="C41" s="120" t="s">
        <v>396</v>
      </c>
      <c r="D41" s="108">
        <v>1500</v>
      </c>
      <c r="E41" s="108">
        <v>0</v>
      </c>
      <c r="F41" s="108">
        <v>0</v>
      </c>
      <c r="G41" s="108">
        <v>0</v>
      </c>
      <c r="H41" s="115">
        <v>0</v>
      </c>
      <c r="I41" s="112">
        <f>SUM(D41:H41)</f>
        <v>1500</v>
      </c>
      <c r="J41" s="10"/>
    </row>
    <row r="42" spans="1:10" s="166" customFormat="1" ht="25.5">
      <c r="A42" s="110" t="s">
        <v>435</v>
      </c>
      <c r="B42" s="128">
        <v>79111171</v>
      </c>
      <c r="C42" s="120" t="s">
        <v>482</v>
      </c>
      <c r="D42" s="108">
        <v>53300</v>
      </c>
      <c r="E42" s="108">
        <v>0</v>
      </c>
      <c r="F42" s="108">
        <v>0</v>
      </c>
      <c r="G42" s="108">
        <v>0</v>
      </c>
      <c r="H42" s="115">
        <v>0</v>
      </c>
      <c r="I42" s="112">
        <v>53300</v>
      </c>
      <c r="J42" s="10"/>
    </row>
    <row r="43" spans="1:10" s="53" customFormat="1" ht="24.75" customHeight="1">
      <c r="A43" s="110" t="s">
        <v>435</v>
      </c>
      <c r="B43" s="128">
        <v>79111132</v>
      </c>
      <c r="C43" s="120" t="s">
        <v>30</v>
      </c>
      <c r="D43" s="108">
        <v>8000</v>
      </c>
      <c r="E43" s="108">
        <v>0</v>
      </c>
      <c r="F43" s="108">
        <v>0</v>
      </c>
      <c r="G43" s="108">
        <v>0</v>
      </c>
      <c r="H43" s="115">
        <v>0</v>
      </c>
      <c r="I43" s="112">
        <f>SUM(D43:H43)</f>
        <v>8000</v>
      </c>
      <c r="J43" s="10"/>
    </row>
    <row r="44" spans="1:10" ht="15">
      <c r="A44" s="110"/>
      <c r="B44" s="113" t="s">
        <v>5</v>
      </c>
      <c r="C44" s="114" t="s">
        <v>462</v>
      </c>
      <c r="D44" s="105">
        <f>D38</f>
        <v>499406</v>
      </c>
      <c r="E44" s="105">
        <f>E38</f>
        <v>0</v>
      </c>
      <c r="F44" s="105">
        <f>F9+F15+F30+F34</f>
        <v>2904856</v>
      </c>
      <c r="G44" s="105">
        <f>G9+G22</f>
        <v>44000</v>
      </c>
      <c r="H44" s="105">
        <f>H12</f>
        <v>398863</v>
      </c>
      <c r="I44" s="106">
        <f>I9+I12+I30+I34+I38</f>
        <v>3847125</v>
      </c>
      <c r="J44" s="10"/>
    </row>
    <row r="45" spans="1:10" ht="15">
      <c r="A45" s="102" t="s">
        <v>49</v>
      </c>
      <c r="B45" s="130" t="s">
        <v>436</v>
      </c>
      <c r="C45" s="131" t="s">
        <v>46</v>
      </c>
      <c r="D45" s="105">
        <v>0</v>
      </c>
      <c r="E45" s="105">
        <v>0</v>
      </c>
      <c r="F45" s="105">
        <v>0</v>
      </c>
      <c r="G45" s="105">
        <v>0</v>
      </c>
      <c r="H45" s="105">
        <f>SUM(H46:H46)</f>
        <v>250</v>
      </c>
      <c r="I45" s="124">
        <f>SUM(D45:H45)</f>
        <v>250</v>
      </c>
      <c r="J45" s="10"/>
    </row>
    <row r="46" spans="1:10" ht="15" customHeight="1">
      <c r="A46" s="110" t="s">
        <v>50</v>
      </c>
      <c r="B46" s="18">
        <v>811122</v>
      </c>
      <c r="C46" s="120" t="s">
        <v>32</v>
      </c>
      <c r="D46" s="108">
        <v>0</v>
      </c>
      <c r="E46" s="108">
        <v>0</v>
      </c>
      <c r="F46" s="108">
        <v>0</v>
      </c>
      <c r="G46" s="108">
        <v>0</v>
      </c>
      <c r="H46" s="108">
        <v>250</v>
      </c>
      <c r="I46" s="112">
        <f>SUM(D46:H46)</f>
        <v>250</v>
      </c>
      <c r="J46" s="10"/>
    </row>
    <row r="47" spans="1:9" s="2" customFormat="1" ht="15">
      <c r="A47" s="110"/>
      <c r="B47" s="130" t="s">
        <v>6</v>
      </c>
      <c r="C47" s="114" t="s">
        <v>15</v>
      </c>
      <c r="D47" s="105">
        <v>0</v>
      </c>
      <c r="E47" s="105">
        <v>0</v>
      </c>
      <c r="F47" s="105">
        <v>0</v>
      </c>
      <c r="G47" s="105">
        <v>0</v>
      </c>
      <c r="H47" s="105">
        <f>SUM(H45)</f>
        <v>250</v>
      </c>
      <c r="I47" s="124">
        <f>SUM(D47:H47)</f>
        <v>250</v>
      </c>
    </row>
    <row r="48" spans="1:9" s="2" customFormat="1" ht="15">
      <c r="A48" s="110"/>
      <c r="B48" s="130" t="s">
        <v>7</v>
      </c>
      <c r="C48" s="131" t="s">
        <v>8</v>
      </c>
      <c r="D48" s="105">
        <f>SUM(D44+D47)</f>
        <v>499406</v>
      </c>
      <c r="E48" s="105">
        <f>SUM(E44+E47)</f>
        <v>0</v>
      </c>
      <c r="F48" s="105">
        <f>F9+F15+F24+F30+F34+F45</f>
        <v>2904856</v>
      </c>
      <c r="G48" s="105">
        <f>SUM(G44+G47)</f>
        <v>44000</v>
      </c>
      <c r="H48" s="105">
        <f>SUM(H44+H47)</f>
        <v>399113</v>
      </c>
      <c r="I48" s="106">
        <f>SUM(D48:H48)</f>
        <v>3847375</v>
      </c>
    </row>
    <row r="49" spans="1:9" s="2" customFormat="1" ht="30.75" thickBot="1">
      <c r="A49" s="132"/>
      <c r="B49" s="133"/>
      <c r="C49" s="134" t="s">
        <v>488</v>
      </c>
      <c r="D49" s="135">
        <f>SUM(D48:D48)</f>
        <v>499406</v>
      </c>
      <c r="E49" s="135">
        <f>SUM(E48:E48)</f>
        <v>0</v>
      </c>
      <c r="F49" s="135">
        <f>SUM(F48:F48)</f>
        <v>2904856</v>
      </c>
      <c r="G49" s="135">
        <f>SUM(G48:G48)</f>
        <v>44000</v>
      </c>
      <c r="H49" s="135">
        <f>SUM(H48:H48)</f>
        <v>399113</v>
      </c>
      <c r="I49" s="136">
        <f>SUM(D49:H49)</f>
        <v>3847375</v>
      </c>
    </row>
    <row r="50" spans="4:10" ht="15.75">
      <c r="D50" s="10"/>
      <c r="E50" s="10"/>
      <c r="F50" s="14"/>
      <c r="G50" s="15"/>
      <c r="H50" s="16"/>
      <c r="I50" s="14"/>
      <c r="J50" s="2"/>
    </row>
    <row r="51" ht="15">
      <c r="I51" s="2"/>
    </row>
    <row r="52" ht="15">
      <c r="I52" s="2"/>
    </row>
    <row r="53" ht="15">
      <c r="I53" s="2"/>
    </row>
    <row r="54" ht="15">
      <c r="I54" s="2"/>
    </row>
    <row r="55" spans="1:9" ht="15">
      <c r="A55" s="2"/>
      <c r="D55" s="2"/>
      <c r="E55" s="2"/>
      <c r="I55" s="2"/>
    </row>
    <row r="56" spans="4:5" ht="15">
      <c r="D56" s="2"/>
      <c r="E56" s="2"/>
    </row>
    <row r="57" spans="4:5" ht="15">
      <c r="D57" s="2"/>
      <c r="E57" s="2"/>
    </row>
    <row r="58" spans="1:9" s="2" customFormat="1" ht="15">
      <c r="A58" s="54"/>
      <c r="B58" s="11"/>
      <c r="C58" s="54"/>
      <c r="D58" s="54"/>
      <c r="E58" s="54"/>
      <c r="G58" s="54"/>
      <c r="H58" s="54"/>
      <c r="I58" s="54"/>
    </row>
  </sheetData>
  <sheetProtection/>
  <mergeCells count="8"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4"/>
  <sheetViews>
    <sheetView zoomScalePageLayoutView="0" workbookViewId="0" topLeftCell="A1">
      <pane ySplit="7" topLeftCell="A192" activePane="bottomLeft" state="frozen"/>
      <selection pane="topLeft" activeCell="A1" sqref="A1"/>
      <selection pane="bottomLeft" activeCell="C204" sqref="C204"/>
    </sheetView>
  </sheetViews>
  <sheetFormatPr defaultColWidth="9.140625" defaultRowHeight="15"/>
  <cols>
    <col min="1" max="1" width="10.421875" style="23" customWidth="1"/>
    <col min="2" max="2" width="17.7109375" style="88" customWidth="1"/>
    <col min="3" max="3" width="55.421875" style="57" customWidth="1"/>
    <col min="4" max="4" width="10.7109375" style="57" customWidth="1"/>
    <col min="5" max="5" width="12.28125" style="57" customWidth="1"/>
    <col min="6" max="6" width="11.7109375" style="89" customWidth="1"/>
    <col min="7" max="7" width="11.28125" style="57" bestFit="1" customWidth="1"/>
    <col min="8" max="8" width="12.57421875" style="147" bestFit="1" customWidth="1"/>
    <col min="9" max="9" width="15.421875" style="147" customWidth="1"/>
    <col min="11" max="11" width="16.57421875" style="176" customWidth="1"/>
    <col min="12" max="12" width="17.7109375" style="140" customWidth="1"/>
    <col min="14" max="14" width="10.140625" style="140" customWidth="1"/>
    <col min="15" max="15" width="11.8515625" style="0" customWidth="1"/>
  </cols>
  <sheetData>
    <row r="1" spans="1:9" ht="15.75" customHeight="1">
      <c r="A1" s="199" t="s">
        <v>492</v>
      </c>
      <c r="B1" s="199"/>
      <c r="C1" s="199"/>
      <c r="D1" s="199"/>
      <c r="E1" s="199"/>
      <c r="F1" s="199"/>
      <c r="G1" s="199"/>
      <c r="H1" s="199"/>
      <c r="I1" s="199"/>
    </row>
    <row r="2" spans="1:9" ht="16.5" customHeight="1">
      <c r="A2" s="199" t="s">
        <v>483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 thickBot="1">
      <c r="A3" s="37"/>
      <c r="B3" s="13"/>
      <c r="C3" s="38"/>
      <c r="D3" s="38"/>
      <c r="E3" s="38"/>
      <c r="F3" s="38"/>
      <c r="G3" s="38"/>
      <c r="H3" s="146"/>
      <c r="I3" s="146"/>
    </row>
    <row r="4" spans="2:9" ht="15.75" customHeight="1" thickBot="1">
      <c r="B4" s="3"/>
      <c r="C4" s="39"/>
      <c r="D4" s="55"/>
      <c r="E4" s="55"/>
      <c r="F4" s="56"/>
      <c r="G4" s="55"/>
      <c r="H4" s="217" t="s">
        <v>63</v>
      </c>
      <c r="I4" s="218"/>
    </row>
    <row r="5" spans="2:9" ht="15" customHeight="1" thickBot="1">
      <c r="B5" s="202" t="s">
        <v>62</v>
      </c>
      <c r="C5" s="202"/>
      <c r="D5" s="202"/>
      <c r="E5" s="40"/>
      <c r="F5" s="41"/>
      <c r="G5" s="41"/>
      <c r="I5" s="148"/>
    </row>
    <row r="6" spans="1:9" ht="15.75" customHeight="1">
      <c r="A6" s="219" t="s">
        <v>10</v>
      </c>
      <c r="B6" s="222" t="s">
        <v>463</v>
      </c>
      <c r="C6" s="205" t="s">
        <v>402</v>
      </c>
      <c r="D6" s="208" t="s">
        <v>485</v>
      </c>
      <c r="E6" s="209"/>
      <c r="F6" s="209"/>
      <c r="G6" s="209"/>
      <c r="H6" s="209"/>
      <c r="I6" s="210"/>
    </row>
    <row r="7" spans="1:9" ht="38.25" customHeight="1">
      <c r="A7" s="220"/>
      <c r="B7" s="223"/>
      <c r="C7" s="206"/>
      <c r="D7" s="42"/>
      <c r="E7" s="42"/>
      <c r="F7" s="43"/>
      <c r="G7" s="42"/>
      <c r="H7" s="149"/>
      <c r="I7" s="150"/>
    </row>
    <row r="8" spans="1:9" ht="15" customHeight="1">
      <c r="A8" s="221"/>
      <c r="B8" s="224"/>
      <c r="C8" s="207"/>
      <c r="D8" s="90" t="s">
        <v>13</v>
      </c>
      <c r="E8" s="90" t="s">
        <v>44</v>
      </c>
      <c r="F8" s="44" t="s">
        <v>9</v>
      </c>
      <c r="G8" s="90" t="s">
        <v>2</v>
      </c>
      <c r="H8" s="151" t="s">
        <v>11</v>
      </c>
      <c r="I8" s="152" t="s">
        <v>1</v>
      </c>
    </row>
    <row r="9" spans="1:9" ht="15.75" thickBot="1">
      <c r="A9" s="58">
        <v>0</v>
      </c>
      <c r="B9" s="59">
        <v>1</v>
      </c>
      <c r="C9" s="60">
        <v>2</v>
      </c>
      <c r="D9" s="60">
        <v>4</v>
      </c>
      <c r="E9" s="60">
        <v>5</v>
      </c>
      <c r="F9" s="61">
        <v>6</v>
      </c>
      <c r="G9" s="61">
        <v>7</v>
      </c>
      <c r="H9" s="153">
        <v>8</v>
      </c>
      <c r="I9" s="154" t="s">
        <v>45</v>
      </c>
    </row>
    <row r="10" spans="1:13" ht="15.75" thickBot="1">
      <c r="A10" s="62" t="s">
        <v>220</v>
      </c>
      <c r="B10" s="63">
        <v>4</v>
      </c>
      <c r="C10" s="64" t="s">
        <v>464</v>
      </c>
      <c r="D10" s="65">
        <f>D11+D37+D163+D167+D170</f>
        <v>498806</v>
      </c>
      <c r="E10" s="65">
        <f>E11+E37+E163+E170</f>
        <v>0</v>
      </c>
      <c r="F10" s="65">
        <f>F11+F37+F163+F170</f>
        <v>2904856</v>
      </c>
      <c r="G10" s="65">
        <f>G11+G37+G163+G170</f>
        <v>44000</v>
      </c>
      <c r="H10" s="79">
        <f>H11+H37+H163+H167+H170</f>
        <v>369961</v>
      </c>
      <c r="I10" s="155">
        <f>I11+I37+I163+I167+I170</f>
        <v>3817623</v>
      </c>
      <c r="M10" s="140"/>
    </row>
    <row r="11" spans="1:13" ht="15">
      <c r="A11" s="66" t="s">
        <v>33</v>
      </c>
      <c r="B11" s="67">
        <v>41</v>
      </c>
      <c r="C11" s="68" t="s">
        <v>384</v>
      </c>
      <c r="D11" s="69">
        <f>D12+D22+D26+D32+D34</f>
        <v>275384</v>
      </c>
      <c r="E11" s="69">
        <f>E12+E22+E26+E32+E34</f>
        <v>0</v>
      </c>
      <c r="F11" s="69">
        <f>F12+F22+F26+F32+F34</f>
        <v>246148</v>
      </c>
      <c r="G11" s="69">
        <f>G12+G22+G32</f>
        <v>25052</v>
      </c>
      <c r="H11" s="156">
        <f>H12+H22+H26+H32+H34</f>
        <v>227633</v>
      </c>
      <c r="I11" s="157">
        <f>I12+I22+I26+I32+I34</f>
        <v>774217</v>
      </c>
      <c r="J11" s="140"/>
      <c r="K11" s="172"/>
      <c r="M11" s="140"/>
    </row>
    <row r="12" spans="1:14" s="22" customFormat="1" ht="15">
      <c r="A12" s="31" t="s">
        <v>34</v>
      </c>
      <c r="B12" s="36">
        <v>411</v>
      </c>
      <c r="C12" s="47" t="s">
        <v>52</v>
      </c>
      <c r="D12" s="45">
        <f>D13+D14+D15+D16+D17+D18+D19+D20+D21</f>
        <v>237447</v>
      </c>
      <c r="E12" s="45">
        <f>E13+E14+E15+E16+E17+E18+E19+E20+E21</f>
        <v>0</v>
      </c>
      <c r="F12" s="45">
        <f>F13+F14+F15+F16+F17+F18+F19+F20+F21</f>
        <v>205412</v>
      </c>
      <c r="G12" s="45">
        <f>G13+G14+G15+G16+G17+G18+G19+G20+G21</f>
        <v>18152</v>
      </c>
      <c r="H12" s="51">
        <f>H13+H14+H15+H16+H17+H18+H19+H20+H21</f>
        <v>185229</v>
      </c>
      <c r="I12" s="158">
        <f>SUM(D12:H12)</f>
        <v>646240</v>
      </c>
      <c r="K12" s="173"/>
      <c r="L12" s="167"/>
      <c r="M12" s="140"/>
      <c r="N12" s="167"/>
    </row>
    <row r="13" spans="1:15" s="22" customFormat="1" ht="15">
      <c r="A13" s="33" t="s">
        <v>222</v>
      </c>
      <c r="B13" s="35">
        <v>411111</v>
      </c>
      <c r="C13" s="48" t="s">
        <v>53</v>
      </c>
      <c r="D13" s="46">
        <v>188578</v>
      </c>
      <c r="E13" s="46">
        <v>0</v>
      </c>
      <c r="F13" s="46">
        <v>148194</v>
      </c>
      <c r="G13" s="46">
        <v>14500</v>
      </c>
      <c r="H13" s="50">
        <v>17654</v>
      </c>
      <c r="I13" s="159">
        <f>D13+E13+F13+G13+H13</f>
        <v>368926</v>
      </c>
      <c r="K13" s="177"/>
      <c r="L13" s="167"/>
      <c r="M13" s="140"/>
      <c r="N13" s="167"/>
      <c r="O13" s="167"/>
    </row>
    <row r="14" spans="1:15" s="32" customFormat="1" ht="15">
      <c r="A14" s="33" t="s">
        <v>223</v>
      </c>
      <c r="B14" s="35">
        <v>411112</v>
      </c>
      <c r="C14" s="48" t="s">
        <v>54</v>
      </c>
      <c r="D14" s="46">
        <v>0</v>
      </c>
      <c r="E14" s="46">
        <v>0</v>
      </c>
      <c r="F14" s="46">
        <v>0</v>
      </c>
      <c r="G14" s="46">
        <v>0</v>
      </c>
      <c r="H14" s="50">
        <v>37603</v>
      </c>
      <c r="I14" s="159">
        <f aca="true" t="shared" si="0" ref="I14:I21">D14+E14+F14+G14+H14</f>
        <v>37603</v>
      </c>
      <c r="K14" s="178"/>
      <c r="L14" s="188"/>
      <c r="M14" s="140"/>
      <c r="N14" s="188"/>
      <c r="O14" s="167"/>
    </row>
    <row r="15" spans="1:15" s="34" customFormat="1" ht="15">
      <c r="A15" s="33" t="s">
        <v>224</v>
      </c>
      <c r="B15" s="35">
        <v>411113</v>
      </c>
      <c r="C15" s="48" t="s">
        <v>55</v>
      </c>
      <c r="D15" s="46">
        <v>0</v>
      </c>
      <c r="E15" s="46">
        <v>0</v>
      </c>
      <c r="F15" s="46">
        <v>0</v>
      </c>
      <c r="G15" s="46">
        <v>0</v>
      </c>
      <c r="H15" s="50">
        <v>3744</v>
      </c>
      <c r="I15" s="159">
        <f t="shared" si="0"/>
        <v>3744</v>
      </c>
      <c r="K15" s="179"/>
      <c r="L15" s="169"/>
      <c r="M15" s="140"/>
      <c r="N15" s="169"/>
      <c r="O15" s="167"/>
    </row>
    <row r="16" spans="1:15" s="34" customFormat="1" ht="15">
      <c r="A16" s="33" t="s">
        <v>225</v>
      </c>
      <c r="B16" s="35">
        <v>411115</v>
      </c>
      <c r="C16" s="48" t="s">
        <v>56</v>
      </c>
      <c r="D16" s="46">
        <v>16483</v>
      </c>
      <c r="E16" s="46">
        <v>0</v>
      </c>
      <c r="F16" s="46">
        <v>4873</v>
      </c>
      <c r="G16" s="46">
        <v>2052</v>
      </c>
      <c r="H16" s="50">
        <v>2136</v>
      </c>
      <c r="I16" s="159">
        <f t="shared" si="0"/>
        <v>25544</v>
      </c>
      <c r="K16" s="179"/>
      <c r="L16" s="169"/>
      <c r="M16" s="140"/>
      <c r="N16" s="169"/>
      <c r="O16" s="167"/>
    </row>
    <row r="17" spans="1:15" s="34" customFormat="1" ht="15">
      <c r="A17" s="33" t="s">
        <v>226</v>
      </c>
      <c r="B17" s="35">
        <v>411117</v>
      </c>
      <c r="C17" s="48" t="s">
        <v>57</v>
      </c>
      <c r="D17" s="46">
        <v>5076</v>
      </c>
      <c r="E17" s="46">
        <v>0</v>
      </c>
      <c r="F17" s="46">
        <v>883</v>
      </c>
      <c r="G17" s="46">
        <v>800</v>
      </c>
      <c r="H17" s="50">
        <v>1982</v>
      </c>
      <c r="I17" s="159">
        <f t="shared" si="0"/>
        <v>8741</v>
      </c>
      <c r="K17" s="179"/>
      <c r="L17" s="169"/>
      <c r="M17" s="140"/>
      <c r="N17" s="169"/>
      <c r="O17" s="167"/>
    </row>
    <row r="18" spans="1:15" s="34" customFormat="1" ht="15">
      <c r="A18" s="33" t="s">
        <v>227</v>
      </c>
      <c r="B18" s="35">
        <v>411118</v>
      </c>
      <c r="C18" s="48" t="s">
        <v>58</v>
      </c>
      <c r="D18" s="46">
        <v>22887</v>
      </c>
      <c r="E18" s="46">
        <v>0</v>
      </c>
      <c r="F18" s="46">
        <v>51462</v>
      </c>
      <c r="G18" s="46">
        <v>0</v>
      </c>
      <c r="H18" s="50">
        <v>38855</v>
      </c>
      <c r="I18" s="159">
        <f t="shared" si="0"/>
        <v>113204</v>
      </c>
      <c r="K18" s="179"/>
      <c r="L18" s="169"/>
      <c r="M18" s="140"/>
      <c r="N18" s="169"/>
      <c r="O18" s="167"/>
    </row>
    <row r="19" spans="1:15" s="34" customFormat="1" ht="15">
      <c r="A19" s="33" t="s">
        <v>228</v>
      </c>
      <c r="B19" s="35">
        <v>411119</v>
      </c>
      <c r="C19" s="48" t="s">
        <v>59</v>
      </c>
      <c r="D19" s="46">
        <v>4423</v>
      </c>
      <c r="E19" s="46">
        <v>0</v>
      </c>
      <c r="F19" s="46">
        <v>0</v>
      </c>
      <c r="G19" s="46">
        <v>800</v>
      </c>
      <c r="H19" s="50">
        <v>67447</v>
      </c>
      <c r="I19" s="159">
        <f t="shared" si="0"/>
        <v>72670</v>
      </c>
      <c r="K19" s="179"/>
      <c r="L19" s="169"/>
      <c r="M19" s="140"/>
      <c r="N19" s="169"/>
      <c r="O19" s="167"/>
    </row>
    <row r="20" spans="1:15" s="34" customFormat="1" ht="15">
      <c r="A20" s="29" t="s">
        <v>229</v>
      </c>
      <c r="B20" s="70">
        <v>411131</v>
      </c>
      <c r="C20" s="71" t="s">
        <v>60</v>
      </c>
      <c r="D20" s="50">
        <v>0</v>
      </c>
      <c r="E20" s="46">
        <v>0</v>
      </c>
      <c r="F20" s="50">
        <v>0</v>
      </c>
      <c r="G20" s="50">
        <v>0</v>
      </c>
      <c r="H20" s="50">
        <v>15808</v>
      </c>
      <c r="I20" s="159">
        <f t="shared" si="0"/>
        <v>15808</v>
      </c>
      <c r="K20" s="179"/>
      <c r="L20" s="169"/>
      <c r="M20" s="140"/>
      <c r="N20" s="169"/>
      <c r="O20" s="167"/>
    </row>
    <row r="21" spans="1:15" s="34" customFormat="1" ht="15">
      <c r="A21" s="33" t="s">
        <v>230</v>
      </c>
      <c r="B21" s="35">
        <v>411141</v>
      </c>
      <c r="C21" s="48" t="s">
        <v>61</v>
      </c>
      <c r="D21" s="46">
        <v>0</v>
      </c>
      <c r="E21" s="46">
        <v>0</v>
      </c>
      <c r="F21" s="50">
        <v>0</v>
      </c>
      <c r="G21" s="46">
        <v>0</v>
      </c>
      <c r="H21" s="50">
        <v>0</v>
      </c>
      <c r="I21" s="159">
        <f t="shared" si="0"/>
        <v>0</v>
      </c>
      <c r="K21" s="179"/>
      <c r="L21" s="169"/>
      <c r="M21" s="140"/>
      <c r="N21" s="169"/>
      <c r="O21" s="167"/>
    </row>
    <row r="22" spans="1:15" s="34" customFormat="1" ht="15">
      <c r="A22" s="31" t="s">
        <v>221</v>
      </c>
      <c r="B22" s="36">
        <v>412</v>
      </c>
      <c r="C22" s="47" t="s">
        <v>64</v>
      </c>
      <c r="D22" s="45">
        <f>D23+D24+D25</f>
        <v>37937</v>
      </c>
      <c r="E22" s="45">
        <f>E23+E24+E25</f>
        <v>0</v>
      </c>
      <c r="F22" s="45">
        <f>F23+F24+F25</f>
        <v>38936</v>
      </c>
      <c r="G22" s="45">
        <f>G23+G24+G25</f>
        <v>6100</v>
      </c>
      <c r="H22" s="51">
        <f>H23+H24+H25</f>
        <v>11874</v>
      </c>
      <c r="I22" s="158">
        <f>SUM(D22:H22)</f>
        <v>94847</v>
      </c>
      <c r="K22" s="175"/>
      <c r="L22" s="169"/>
      <c r="M22" s="140"/>
      <c r="N22" s="169"/>
      <c r="O22" s="167"/>
    </row>
    <row r="23" spans="1:15" s="34" customFormat="1" ht="15">
      <c r="A23" s="33" t="s">
        <v>231</v>
      </c>
      <c r="B23" s="35">
        <v>412111</v>
      </c>
      <c r="C23" s="48" t="s">
        <v>65</v>
      </c>
      <c r="D23" s="46">
        <v>26285</v>
      </c>
      <c r="E23" s="46">
        <v>0</v>
      </c>
      <c r="F23" s="46">
        <v>25141</v>
      </c>
      <c r="G23" s="46">
        <v>4500</v>
      </c>
      <c r="H23" s="50">
        <v>6441</v>
      </c>
      <c r="I23" s="159">
        <f>D23+E23+F23+G23+H23</f>
        <v>62367</v>
      </c>
      <c r="K23" s="179"/>
      <c r="L23" s="169"/>
      <c r="M23" s="140"/>
      <c r="N23" s="169"/>
      <c r="O23" s="167"/>
    </row>
    <row r="24" spans="1:15" s="32" customFormat="1" ht="15">
      <c r="A24" s="33" t="s">
        <v>232</v>
      </c>
      <c r="B24" s="35">
        <v>412211</v>
      </c>
      <c r="C24" s="48" t="s">
        <v>66</v>
      </c>
      <c r="D24" s="46">
        <v>11652</v>
      </c>
      <c r="E24" s="46">
        <v>0</v>
      </c>
      <c r="F24" s="46">
        <v>13795</v>
      </c>
      <c r="G24" s="46">
        <v>1600</v>
      </c>
      <c r="H24" s="50">
        <v>5433</v>
      </c>
      <c r="I24" s="159">
        <f>D24+E24+F24+G24+H24</f>
        <v>32480</v>
      </c>
      <c r="K24" s="178"/>
      <c r="L24" s="168"/>
      <c r="M24" s="140"/>
      <c r="N24" s="168"/>
      <c r="O24" s="167"/>
    </row>
    <row r="25" spans="1:15" s="34" customFormat="1" ht="15">
      <c r="A25" s="33" t="s">
        <v>233</v>
      </c>
      <c r="B25" s="35">
        <v>412311</v>
      </c>
      <c r="C25" s="48" t="s">
        <v>67</v>
      </c>
      <c r="D25" s="46">
        <v>0</v>
      </c>
      <c r="E25" s="46">
        <v>0</v>
      </c>
      <c r="F25" s="46">
        <v>0</v>
      </c>
      <c r="G25" s="46">
        <v>0</v>
      </c>
      <c r="H25" s="50">
        <v>0</v>
      </c>
      <c r="I25" s="159">
        <f>D25+E25+F25+G25+H25</f>
        <v>0</v>
      </c>
      <c r="K25" s="179"/>
      <c r="L25" s="169"/>
      <c r="M25" s="140"/>
      <c r="N25" s="169"/>
      <c r="O25" s="167"/>
    </row>
    <row r="26" spans="1:15" s="34" customFormat="1" ht="15">
      <c r="A26" s="31" t="s">
        <v>234</v>
      </c>
      <c r="B26" s="36">
        <v>414</v>
      </c>
      <c r="C26" s="47" t="s">
        <v>68</v>
      </c>
      <c r="D26" s="45">
        <f>D27+D28+D29+D30+D31</f>
        <v>0</v>
      </c>
      <c r="E26" s="45">
        <f>E27+E28+E29+E30+E31</f>
        <v>0</v>
      </c>
      <c r="F26" s="45">
        <f>F27+F28+F29+F30+F31</f>
        <v>1800</v>
      </c>
      <c r="G26" s="45">
        <f>G27+G28+G29+G30+G31</f>
        <v>0</v>
      </c>
      <c r="H26" s="51">
        <f>H27+H28+H29+H30+H31</f>
        <v>10300</v>
      </c>
      <c r="I26" s="158">
        <f>SUM(D26:H26)</f>
        <v>12100</v>
      </c>
      <c r="K26" s="175"/>
      <c r="L26" s="169"/>
      <c r="M26" s="140"/>
      <c r="N26" s="169"/>
      <c r="O26" s="167"/>
    </row>
    <row r="27" spans="1:15" s="34" customFormat="1" ht="15">
      <c r="A27" s="33" t="s">
        <v>235</v>
      </c>
      <c r="B27" s="35">
        <v>414111</v>
      </c>
      <c r="C27" s="48" t="s">
        <v>69</v>
      </c>
      <c r="D27" s="46">
        <v>0</v>
      </c>
      <c r="E27" s="46">
        <v>0</v>
      </c>
      <c r="F27" s="46">
        <v>0</v>
      </c>
      <c r="G27" s="46">
        <v>0</v>
      </c>
      <c r="H27" s="50">
        <v>0</v>
      </c>
      <c r="I27" s="159">
        <f aca="true" t="shared" si="1" ref="I27:I32">D27+E27+F27+G27+H27</f>
        <v>0</v>
      </c>
      <c r="K27" s="179"/>
      <c r="L27" s="169"/>
      <c r="M27" s="140"/>
      <c r="N27" s="169"/>
      <c r="O27" s="167"/>
    </row>
    <row r="28" spans="1:15" s="34" customFormat="1" ht="15">
      <c r="A28" s="33" t="s">
        <v>236</v>
      </c>
      <c r="B28" s="35">
        <v>414121</v>
      </c>
      <c r="C28" s="48" t="s">
        <v>70</v>
      </c>
      <c r="D28" s="46">
        <v>0</v>
      </c>
      <c r="E28" s="46">
        <v>0</v>
      </c>
      <c r="F28" s="46">
        <v>0</v>
      </c>
      <c r="G28" s="46">
        <v>0</v>
      </c>
      <c r="H28" s="50">
        <v>0</v>
      </c>
      <c r="I28" s="159">
        <f t="shared" si="1"/>
        <v>0</v>
      </c>
      <c r="K28" s="179"/>
      <c r="L28" s="169"/>
      <c r="M28" s="140"/>
      <c r="N28" s="169"/>
      <c r="O28" s="167"/>
    </row>
    <row r="29" spans="1:15" s="34" customFormat="1" ht="15">
      <c r="A29" s="33" t="s">
        <v>237</v>
      </c>
      <c r="B29" s="35">
        <v>414311</v>
      </c>
      <c r="C29" s="48" t="s">
        <v>71</v>
      </c>
      <c r="D29" s="46">
        <v>0</v>
      </c>
      <c r="E29" s="46">
        <v>0</v>
      </c>
      <c r="F29" s="46">
        <v>0</v>
      </c>
      <c r="G29" s="46">
        <v>0</v>
      </c>
      <c r="H29" s="50">
        <v>9000</v>
      </c>
      <c r="I29" s="159">
        <f t="shared" si="1"/>
        <v>9000</v>
      </c>
      <c r="K29" s="179"/>
      <c r="L29" s="169"/>
      <c r="M29" s="140"/>
      <c r="N29" s="169"/>
      <c r="O29" s="167"/>
    </row>
    <row r="30" spans="1:15" s="32" customFormat="1" ht="17.25" customHeight="1">
      <c r="A30" s="33" t="s">
        <v>238</v>
      </c>
      <c r="B30" s="35">
        <v>414411</v>
      </c>
      <c r="C30" s="48" t="s">
        <v>476</v>
      </c>
      <c r="D30" s="46">
        <v>0</v>
      </c>
      <c r="E30" s="46">
        <v>0</v>
      </c>
      <c r="F30" s="46">
        <v>1800</v>
      </c>
      <c r="G30" s="46">
        <v>0</v>
      </c>
      <c r="H30" s="50">
        <v>1000</v>
      </c>
      <c r="I30" s="159">
        <f t="shared" si="1"/>
        <v>2800</v>
      </c>
      <c r="K30" s="178"/>
      <c r="L30" s="168"/>
      <c r="M30" s="140"/>
      <c r="N30" s="168"/>
      <c r="O30" s="167"/>
    </row>
    <row r="31" spans="1:15" s="34" customFormat="1" ht="15.75" customHeight="1">
      <c r="A31" s="33" t="s">
        <v>239</v>
      </c>
      <c r="B31" s="35">
        <v>414314</v>
      </c>
      <c r="C31" s="48" t="s">
        <v>72</v>
      </c>
      <c r="D31" s="46">
        <v>0</v>
      </c>
      <c r="E31" s="46">
        <v>0</v>
      </c>
      <c r="F31" s="46">
        <v>0</v>
      </c>
      <c r="G31" s="46">
        <v>0</v>
      </c>
      <c r="H31" s="50">
        <v>300</v>
      </c>
      <c r="I31" s="159">
        <f t="shared" si="1"/>
        <v>300</v>
      </c>
      <c r="K31" s="179"/>
      <c r="L31" s="169"/>
      <c r="M31" s="140"/>
      <c r="N31" s="169"/>
      <c r="O31" s="167"/>
    </row>
    <row r="32" spans="1:15" s="34" customFormat="1" ht="15">
      <c r="A32" s="31" t="s">
        <v>240</v>
      </c>
      <c r="B32" s="36">
        <v>415</v>
      </c>
      <c r="C32" s="47" t="s">
        <v>73</v>
      </c>
      <c r="D32" s="45">
        <f>D33</f>
        <v>0</v>
      </c>
      <c r="E32" s="45">
        <f>E33</f>
        <v>0</v>
      </c>
      <c r="F32" s="45">
        <f>F33</f>
        <v>0</v>
      </c>
      <c r="G32" s="45">
        <f>G33</f>
        <v>800</v>
      </c>
      <c r="H32" s="51">
        <f>H33</f>
        <v>7200</v>
      </c>
      <c r="I32" s="158">
        <f t="shared" si="1"/>
        <v>8000</v>
      </c>
      <c r="K32" s="175"/>
      <c r="L32" s="169"/>
      <c r="M32" s="140"/>
      <c r="N32" s="169"/>
      <c r="O32" s="167"/>
    </row>
    <row r="33" spans="1:15" s="34" customFormat="1" ht="15">
      <c r="A33" s="33" t="s">
        <v>241</v>
      </c>
      <c r="B33" s="35">
        <v>415112</v>
      </c>
      <c r="C33" s="48" t="s">
        <v>74</v>
      </c>
      <c r="D33" s="46">
        <v>0</v>
      </c>
      <c r="E33" s="46">
        <v>0</v>
      </c>
      <c r="F33" s="46">
        <v>0</v>
      </c>
      <c r="G33" s="46">
        <v>800</v>
      </c>
      <c r="H33" s="50">
        <v>7200</v>
      </c>
      <c r="I33" s="159">
        <f>G33+H33</f>
        <v>8000</v>
      </c>
      <c r="K33" s="179"/>
      <c r="L33" s="169"/>
      <c r="M33" s="140"/>
      <c r="N33" s="169"/>
      <c r="O33" s="167"/>
    </row>
    <row r="34" spans="1:15" s="34" customFormat="1" ht="15">
      <c r="A34" s="31" t="s">
        <v>242</v>
      </c>
      <c r="B34" s="36">
        <v>416</v>
      </c>
      <c r="C34" s="47" t="s">
        <v>75</v>
      </c>
      <c r="D34" s="45">
        <f aca="true" t="shared" si="2" ref="D34:I34">D35+D36</f>
        <v>0</v>
      </c>
      <c r="E34" s="45">
        <f t="shared" si="2"/>
        <v>0</v>
      </c>
      <c r="F34" s="45">
        <f t="shared" si="2"/>
        <v>0</v>
      </c>
      <c r="G34" s="45">
        <f t="shared" si="2"/>
        <v>0</v>
      </c>
      <c r="H34" s="51">
        <f t="shared" si="2"/>
        <v>13030</v>
      </c>
      <c r="I34" s="158">
        <f t="shared" si="2"/>
        <v>13030</v>
      </c>
      <c r="K34" s="175"/>
      <c r="L34" s="169"/>
      <c r="M34" s="140"/>
      <c r="N34" s="169"/>
      <c r="O34" s="167"/>
    </row>
    <row r="35" spans="1:15" s="34" customFormat="1" ht="15">
      <c r="A35" s="33" t="s">
        <v>243</v>
      </c>
      <c r="B35" s="35">
        <v>416111</v>
      </c>
      <c r="C35" s="48" t="s">
        <v>76</v>
      </c>
      <c r="D35" s="46">
        <v>0</v>
      </c>
      <c r="E35" s="46">
        <v>0</v>
      </c>
      <c r="F35" s="46">
        <v>0</v>
      </c>
      <c r="G35" s="46">
        <v>0</v>
      </c>
      <c r="H35" s="50">
        <v>10000</v>
      </c>
      <c r="I35" s="159">
        <f>D35+E35+F35+G35+H35</f>
        <v>10000</v>
      </c>
      <c r="K35" s="179"/>
      <c r="L35" s="169"/>
      <c r="M35" s="140"/>
      <c r="N35" s="169"/>
      <c r="O35" s="167"/>
    </row>
    <row r="36" spans="1:15" s="34" customFormat="1" ht="25.5">
      <c r="A36" s="33" t="s">
        <v>244</v>
      </c>
      <c r="B36" s="35">
        <v>416131</v>
      </c>
      <c r="C36" s="48" t="s">
        <v>77</v>
      </c>
      <c r="D36" s="46">
        <v>0</v>
      </c>
      <c r="E36" s="46">
        <v>0</v>
      </c>
      <c r="F36" s="46">
        <v>0</v>
      </c>
      <c r="G36" s="46">
        <v>0</v>
      </c>
      <c r="H36" s="50">
        <v>3030</v>
      </c>
      <c r="I36" s="159">
        <f>D36+E36+F36+G36+H36</f>
        <v>3030</v>
      </c>
      <c r="K36" s="179"/>
      <c r="L36" s="169"/>
      <c r="M36" s="140"/>
      <c r="N36" s="169"/>
      <c r="O36" s="167"/>
    </row>
    <row r="37" spans="1:15" s="32" customFormat="1" ht="25.5">
      <c r="A37" s="24" t="s">
        <v>245</v>
      </c>
      <c r="B37" s="36">
        <v>42</v>
      </c>
      <c r="C37" s="47" t="s">
        <v>411</v>
      </c>
      <c r="D37" s="45">
        <f aca="true" t="shared" si="3" ref="D37:I37">D38+D61+D70+D96+D102+D123</f>
        <v>223422</v>
      </c>
      <c r="E37" s="45">
        <f t="shared" si="3"/>
        <v>0</v>
      </c>
      <c r="F37" s="45">
        <f t="shared" si="3"/>
        <v>2658708</v>
      </c>
      <c r="G37" s="45">
        <f t="shared" si="3"/>
        <v>18948</v>
      </c>
      <c r="H37" s="51">
        <f t="shared" si="3"/>
        <v>135128</v>
      </c>
      <c r="I37" s="158">
        <f t="shared" si="3"/>
        <v>3036206</v>
      </c>
      <c r="K37" s="174"/>
      <c r="L37" s="168"/>
      <c r="M37" s="140"/>
      <c r="N37" s="168"/>
      <c r="O37" s="167"/>
    </row>
    <row r="38" spans="1:15" s="34" customFormat="1" ht="15">
      <c r="A38" s="24" t="s">
        <v>246</v>
      </c>
      <c r="B38" s="36">
        <v>421</v>
      </c>
      <c r="C38" s="47" t="s">
        <v>78</v>
      </c>
      <c r="D38" s="45">
        <f>D39+D40+D41+D42+D43+D44+D45+D46+D47+D48+D49+D50+D51+D52+D53+D54+D55+D56+D57+D59+D60+D58</f>
        <v>37090</v>
      </c>
      <c r="E38" s="45">
        <f>E39+E40+E41+E42+E43+E44+E45+E46+E47+E48+E49+E50+E51+E52+E53+E54+E55+E56+E57+E58+E59+E60</f>
        <v>0</v>
      </c>
      <c r="F38" s="45">
        <f>F39+F40+F41+F42+F43+F44+F45+F46+F47+F48+F49+F50+F51+F52+F53+F54+F55+F56+F57+F59+F60</f>
        <v>1830</v>
      </c>
      <c r="G38" s="45">
        <f>G39+G40+G41+G42+G43+G44+G45+G46+G47+G48+G49+G50+G51+G52+G53+G54+G55+G56+G57+G59+G60</f>
        <v>4612</v>
      </c>
      <c r="H38" s="51">
        <f>H39+H40+H41+H42+H43+H44+H45+H46+H47+H48+H49+H50+H51+H52+H53+H54+H55+H56+H57+H59+H60</f>
        <v>17036</v>
      </c>
      <c r="I38" s="158">
        <f>SUM(D38:H38)</f>
        <v>60568</v>
      </c>
      <c r="K38" s="175"/>
      <c r="L38" s="169"/>
      <c r="M38" s="140"/>
      <c r="N38" s="169"/>
      <c r="O38" s="167"/>
    </row>
    <row r="39" spans="1:15" s="32" customFormat="1" ht="15">
      <c r="A39" s="25" t="s">
        <v>247</v>
      </c>
      <c r="B39" s="35">
        <v>421111</v>
      </c>
      <c r="C39" s="48" t="s">
        <v>79</v>
      </c>
      <c r="D39" s="46">
        <v>1500</v>
      </c>
      <c r="E39" s="46">
        <v>0</v>
      </c>
      <c r="F39" s="46">
        <v>0</v>
      </c>
      <c r="G39" s="46">
        <v>262</v>
      </c>
      <c r="H39" s="160">
        <v>1238</v>
      </c>
      <c r="I39" s="159">
        <f>D39+E39+F39+G39+H39</f>
        <v>3000</v>
      </c>
      <c r="K39" s="178"/>
      <c r="L39" s="168"/>
      <c r="M39" s="140"/>
      <c r="N39" s="185"/>
      <c r="O39" s="167"/>
    </row>
    <row r="40" spans="1:15" s="34" customFormat="1" ht="15">
      <c r="A40" s="25" t="s">
        <v>248</v>
      </c>
      <c r="B40" s="35">
        <v>421112</v>
      </c>
      <c r="C40" s="48" t="s">
        <v>80</v>
      </c>
      <c r="D40" s="46">
        <v>0</v>
      </c>
      <c r="E40" s="46">
        <v>0</v>
      </c>
      <c r="F40" s="46">
        <v>0</v>
      </c>
      <c r="G40" s="46">
        <v>0</v>
      </c>
      <c r="H40" s="160">
        <v>150</v>
      </c>
      <c r="I40" s="159">
        <f aca="true" t="shared" si="4" ref="I40:I60">D40+E40+F40+G40+H40</f>
        <v>150</v>
      </c>
      <c r="K40" s="179"/>
      <c r="L40" s="169"/>
      <c r="M40" s="140"/>
      <c r="N40" s="186"/>
      <c r="O40" s="167"/>
    </row>
    <row r="41" spans="1:15" s="34" customFormat="1" ht="15">
      <c r="A41" s="25" t="s">
        <v>249</v>
      </c>
      <c r="B41" s="35">
        <v>421121</v>
      </c>
      <c r="C41" s="48" t="s">
        <v>81</v>
      </c>
      <c r="D41" s="46">
        <v>0</v>
      </c>
      <c r="E41" s="46">
        <v>0</v>
      </c>
      <c r="F41" s="46">
        <v>0</v>
      </c>
      <c r="G41" s="46">
        <v>0</v>
      </c>
      <c r="H41" s="160">
        <v>20</v>
      </c>
      <c r="I41" s="159">
        <f t="shared" si="4"/>
        <v>20</v>
      </c>
      <c r="K41" s="179"/>
      <c r="L41" s="169"/>
      <c r="M41" s="140"/>
      <c r="N41" s="186"/>
      <c r="O41" s="167"/>
    </row>
    <row r="42" spans="1:15" s="22" customFormat="1" ht="15">
      <c r="A42" s="29" t="s">
        <v>250</v>
      </c>
      <c r="B42" s="70">
        <v>421211</v>
      </c>
      <c r="C42" s="48" t="s">
        <v>82</v>
      </c>
      <c r="D42" s="46">
        <v>11820</v>
      </c>
      <c r="E42" s="46">
        <v>0</v>
      </c>
      <c r="F42" s="46">
        <v>1000</v>
      </c>
      <c r="G42" s="46">
        <v>850</v>
      </c>
      <c r="H42" s="160">
        <v>1180</v>
      </c>
      <c r="I42" s="159">
        <f t="shared" si="4"/>
        <v>14850</v>
      </c>
      <c r="K42" s="177"/>
      <c r="L42" s="167"/>
      <c r="M42" s="140"/>
      <c r="N42" s="183"/>
      <c r="O42" s="167"/>
    </row>
    <row r="43" spans="1:15" s="22" customFormat="1" ht="15">
      <c r="A43" s="29" t="s">
        <v>251</v>
      </c>
      <c r="B43" s="70">
        <v>421225</v>
      </c>
      <c r="C43" s="48" t="s">
        <v>83</v>
      </c>
      <c r="D43" s="46">
        <v>16150</v>
      </c>
      <c r="E43" s="46">
        <v>0</v>
      </c>
      <c r="F43" s="46">
        <v>0</v>
      </c>
      <c r="G43" s="46">
        <v>1300</v>
      </c>
      <c r="H43" s="160">
        <v>7700</v>
      </c>
      <c r="I43" s="159">
        <f t="shared" si="4"/>
        <v>25150</v>
      </c>
      <c r="K43" s="177"/>
      <c r="L43" s="167"/>
      <c r="M43" s="140"/>
      <c r="N43" s="183"/>
      <c r="O43" s="167"/>
    </row>
    <row r="44" spans="1:15" s="26" customFormat="1" ht="15">
      <c r="A44" s="25" t="s">
        <v>252</v>
      </c>
      <c r="B44" s="35">
        <v>421311</v>
      </c>
      <c r="C44" s="48" t="s">
        <v>84</v>
      </c>
      <c r="D44" s="46">
        <v>1100</v>
      </c>
      <c r="E44" s="46">
        <v>0</v>
      </c>
      <c r="F44" s="46">
        <v>130</v>
      </c>
      <c r="G44" s="46">
        <v>650</v>
      </c>
      <c r="H44" s="160">
        <v>870</v>
      </c>
      <c r="I44" s="159">
        <f t="shared" si="4"/>
        <v>2750</v>
      </c>
      <c r="K44" s="176"/>
      <c r="L44" s="170"/>
      <c r="M44" s="140"/>
      <c r="N44" s="170"/>
      <c r="O44" s="167"/>
    </row>
    <row r="45" spans="1:15" s="26" customFormat="1" ht="15">
      <c r="A45" s="25" t="s">
        <v>253</v>
      </c>
      <c r="B45" s="35">
        <v>421321</v>
      </c>
      <c r="C45" s="48" t="s">
        <v>85</v>
      </c>
      <c r="D45" s="46">
        <v>300</v>
      </c>
      <c r="E45" s="46">
        <v>0</v>
      </c>
      <c r="F45" s="46">
        <v>0</v>
      </c>
      <c r="G45" s="46">
        <v>0</v>
      </c>
      <c r="H45" s="160">
        <v>60</v>
      </c>
      <c r="I45" s="159">
        <f t="shared" si="4"/>
        <v>360</v>
      </c>
      <c r="K45" s="176"/>
      <c r="L45" s="170"/>
      <c r="M45" s="140"/>
      <c r="N45" s="170"/>
      <c r="O45" s="167"/>
    </row>
    <row r="46" spans="1:15" s="26" customFormat="1" ht="15">
      <c r="A46" s="25" t="s">
        <v>254</v>
      </c>
      <c r="B46" s="35">
        <v>421324</v>
      </c>
      <c r="C46" s="48" t="s">
        <v>86</v>
      </c>
      <c r="D46" s="46">
        <v>0</v>
      </c>
      <c r="E46" s="46">
        <v>0</v>
      </c>
      <c r="F46" s="46">
        <v>200</v>
      </c>
      <c r="G46" s="46">
        <v>0</v>
      </c>
      <c r="H46" s="160">
        <v>748</v>
      </c>
      <c r="I46" s="159">
        <f t="shared" si="4"/>
        <v>948</v>
      </c>
      <c r="K46" s="176"/>
      <c r="L46" s="170"/>
      <c r="M46" s="140"/>
      <c r="N46" s="170"/>
      <c r="O46" s="167"/>
    </row>
    <row r="47" spans="1:15" s="30" customFormat="1" ht="15">
      <c r="A47" s="25" t="s">
        <v>255</v>
      </c>
      <c r="B47" s="35">
        <v>421325</v>
      </c>
      <c r="C47" s="48" t="s">
        <v>87</v>
      </c>
      <c r="D47" s="46">
        <v>1100</v>
      </c>
      <c r="E47" s="46">
        <v>0</v>
      </c>
      <c r="F47" s="46">
        <v>500</v>
      </c>
      <c r="G47" s="46">
        <v>300</v>
      </c>
      <c r="H47" s="160">
        <v>35</v>
      </c>
      <c r="I47" s="159">
        <f t="shared" si="4"/>
        <v>1935</v>
      </c>
      <c r="K47" s="180"/>
      <c r="L47" s="171"/>
      <c r="M47" s="140"/>
      <c r="N47" s="171"/>
      <c r="O47" s="167"/>
    </row>
    <row r="48" spans="1:15" s="30" customFormat="1" ht="15">
      <c r="A48" s="25" t="s">
        <v>256</v>
      </c>
      <c r="B48" s="35">
        <v>421391</v>
      </c>
      <c r="C48" s="48" t="s">
        <v>88</v>
      </c>
      <c r="D48" s="46">
        <v>0</v>
      </c>
      <c r="E48" s="46">
        <v>0</v>
      </c>
      <c r="F48" s="46">
        <v>0</v>
      </c>
      <c r="G48" s="46">
        <v>0</v>
      </c>
      <c r="H48" s="160">
        <v>100</v>
      </c>
      <c r="I48" s="159">
        <f t="shared" si="4"/>
        <v>100</v>
      </c>
      <c r="K48" s="180"/>
      <c r="L48" s="171"/>
      <c r="M48" s="140"/>
      <c r="N48" s="171"/>
      <c r="O48" s="167"/>
    </row>
    <row r="49" spans="1:15" s="26" customFormat="1" ht="15">
      <c r="A49" s="25" t="s">
        <v>257</v>
      </c>
      <c r="B49" s="35">
        <v>421411</v>
      </c>
      <c r="C49" s="48" t="s">
        <v>89</v>
      </c>
      <c r="D49" s="46">
        <v>1000</v>
      </c>
      <c r="E49" s="46">
        <v>0</v>
      </c>
      <c r="F49" s="46">
        <v>0</v>
      </c>
      <c r="G49" s="46">
        <v>650</v>
      </c>
      <c r="H49" s="160">
        <v>210</v>
      </c>
      <c r="I49" s="159">
        <f t="shared" si="4"/>
        <v>1860</v>
      </c>
      <c r="K49" s="176"/>
      <c r="L49" s="170"/>
      <c r="M49" s="140"/>
      <c r="N49" s="170"/>
      <c r="O49" s="167"/>
    </row>
    <row r="50" spans="1:15" s="26" customFormat="1" ht="15">
      <c r="A50" s="25" t="s">
        <v>258</v>
      </c>
      <c r="B50" s="35">
        <v>421412</v>
      </c>
      <c r="C50" s="48" t="s">
        <v>90</v>
      </c>
      <c r="D50" s="46">
        <v>600</v>
      </c>
      <c r="E50" s="46">
        <v>0</v>
      </c>
      <c r="F50" s="46">
        <v>0</v>
      </c>
      <c r="G50" s="46">
        <v>100</v>
      </c>
      <c r="H50" s="160">
        <v>20</v>
      </c>
      <c r="I50" s="159">
        <f t="shared" si="4"/>
        <v>720</v>
      </c>
      <c r="K50" s="176"/>
      <c r="L50" s="170"/>
      <c r="M50" s="140"/>
      <c r="N50" s="170"/>
      <c r="O50" s="167"/>
    </row>
    <row r="51" spans="1:15" s="26" customFormat="1" ht="15">
      <c r="A51" s="25" t="s">
        <v>259</v>
      </c>
      <c r="B51" s="35">
        <v>421414</v>
      </c>
      <c r="C51" s="48" t="s">
        <v>91</v>
      </c>
      <c r="D51" s="46">
        <v>0</v>
      </c>
      <c r="E51" s="46">
        <v>0</v>
      </c>
      <c r="F51" s="46">
        <v>0</v>
      </c>
      <c r="G51" s="46">
        <v>0</v>
      </c>
      <c r="H51" s="160">
        <v>1440</v>
      </c>
      <c r="I51" s="159">
        <f t="shared" si="4"/>
        <v>1440</v>
      </c>
      <c r="K51" s="176"/>
      <c r="L51" s="170"/>
      <c r="M51" s="140"/>
      <c r="N51" s="170"/>
      <c r="O51" s="167"/>
    </row>
    <row r="52" spans="1:15" s="26" customFormat="1" ht="15">
      <c r="A52" s="25" t="s">
        <v>260</v>
      </c>
      <c r="B52" s="35">
        <v>4214191</v>
      </c>
      <c r="C52" s="48" t="s">
        <v>92</v>
      </c>
      <c r="D52" s="46">
        <v>600</v>
      </c>
      <c r="E52" s="46">
        <v>0</v>
      </c>
      <c r="F52" s="46">
        <v>0</v>
      </c>
      <c r="G52" s="46">
        <v>0</v>
      </c>
      <c r="H52" s="160">
        <v>240</v>
      </c>
      <c r="I52" s="159">
        <f t="shared" si="4"/>
        <v>840</v>
      </c>
      <c r="K52" s="176"/>
      <c r="L52" s="170"/>
      <c r="M52" s="140"/>
      <c r="N52" s="170"/>
      <c r="O52" s="167"/>
    </row>
    <row r="53" spans="1:15" s="26" customFormat="1" ht="15">
      <c r="A53" s="25" t="s">
        <v>261</v>
      </c>
      <c r="B53" s="35">
        <v>421421</v>
      </c>
      <c r="C53" s="48" t="s">
        <v>93</v>
      </c>
      <c r="D53" s="46">
        <v>855</v>
      </c>
      <c r="E53" s="46">
        <v>0</v>
      </c>
      <c r="F53" s="46">
        <v>0</v>
      </c>
      <c r="G53" s="46">
        <v>500</v>
      </c>
      <c r="H53" s="160">
        <v>245</v>
      </c>
      <c r="I53" s="159">
        <f t="shared" si="4"/>
        <v>1600</v>
      </c>
      <c r="K53" s="176"/>
      <c r="L53" s="170"/>
      <c r="M53" s="140"/>
      <c r="N53" s="170"/>
      <c r="O53" s="167"/>
    </row>
    <row r="54" spans="1:15" s="26" customFormat="1" ht="15">
      <c r="A54" s="25" t="s">
        <v>262</v>
      </c>
      <c r="B54" s="35">
        <v>421511</v>
      </c>
      <c r="C54" s="48" t="s">
        <v>94</v>
      </c>
      <c r="D54" s="46">
        <v>1100</v>
      </c>
      <c r="E54" s="46">
        <v>0</v>
      </c>
      <c r="F54" s="46">
        <v>0</v>
      </c>
      <c r="G54" s="46">
        <v>0</v>
      </c>
      <c r="H54" s="160">
        <v>700</v>
      </c>
      <c r="I54" s="159">
        <f t="shared" si="4"/>
        <v>1800</v>
      </c>
      <c r="K54" s="176"/>
      <c r="L54" s="170"/>
      <c r="M54" s="140"/>
      <c r="N54" s="170"/>
      <c r="O54" s="167"/>
    </row>
    <row r="55" spans="1:15" s="26" customFormat="1" ht="15">
      <c r="A55" s="25" t="s">
        <v>263</v>
      </c>
      <c r="B55" s="35">
        <v>421512</v>
      </c>
      <c r="C55" s="48" t="s">
        <v>95</v>
      </c>
      <c r="D55" s="46">
        <v>145</v>
      </c>
      <c r="E55" s="46">
        <v>0</v>
      </c>
      <c r="F55" s="46">
        <v>0</v>
      </c>
      <c r="G55" s="46">
        <v>0</v>
      </c>
      <c r="H55" s="160">
        <v>900</v>
      </c>
      <c r="I55" s="159">
        <f t="shared" si="4"/>
        <v>1045</v>
      </c>
      <c r="K55" s="176"/>
      <c r="L55" s="170"/>
      <c r="M55" s="140"/>
      <c r="N55" s="170"/>
      <c r="O55" s="167"/>
    </row>
    <row r="56" spans="1:15" s="26" customFormat="1" ht="15">
      <c r="A56" s="25" t="s">
        <v>264</v>
      </c>
      <c r="B56" s="35">
        <v>421521</v>
      </c>
      <c r="C56" s="48" t="s">
        <v>96</v>
      </c>
      <c r="D56" s="46">
        <v>0</v>
      </c>
      <c r="E56" s="46">
        <v>0</v>
      </c>
      <c r="F56" s="46">
        <v>0</v>
      </c>
      <c r="G56" s="46">
        <v>0</v>
      </c>
      <c r="H56" s="160">
        <v>240</v>
      </c>
      <c r="I56" s="159">
        <f t="shared" si="4"/>
        <v>240</v>
      </c>
      <c r="K56" s="176"/>
      <c r="L56" s="170"/>
      <c r="M56" s="140"/>
      <c r="N56" s="170"/>
      <c r="O56" s="167"/>
    </row>
    <row r="57" spans="1:15" s="26" customFormat="1" ht="15">
      <c r="A57" s="25" t="s">
        <v>265</v>
      </c>
      <c r="B57" s="35">
        <v>421612</v>
      </c>
      <c r="C57" s="48" t="s">
        <v>97</v>
      </c>
      <c r="D57" s="46">
        <v>0</v>
      </c>
      <c r="E57" s="46">
        <v>0</v>
      </c>
      <c r="F57" s="46">
        <v>0</v>
      </c>
      <c r="G57" s="46">
        <v>0</v>
      </c>
      <c r="H57" s="160">
        <v>180</v>
      </c>
      <c r="I57" s="159">
        <f t="shared" si="4"/>
        <v>180</v>
      </c>
      <c r="K57" s="176"/>
      <c r="L57" s="170"/>
      <c r="M57" s="140"/>
      <c r="N57" s="170"/>
      <c r="O57" s="167"/>
    </row>
    <row r="58" spans="1:15" s="26" customFormat="1" ht="15">
      <c r="A58" s="25" t="s">
        <v>266</v>
      </c>
      <c r="B58" s="35">
        <v>421619</v>
      </c>
      <c r="C58" s="48" t="s">
        <v>465</v>
      </c>
      <c r="D58" s="46">
        <v>720</v>
      </c>
      <c r="E58" s="46">
        <v>0</v>
      </c>
      <c r="F58" s="46">
        <v>0</v>
      </c>
      <c r="G58" s="46">
        <v>0</v>
      </c>
      <c r="H58" s="160">
        <v>0</v>
      </c>
      <c r="I58" s="159">
        <f t="shared" si="4"/>
        <v>720</v>
      </c>
      <c r="K58" s="176"/>
      <c r="L58" s="170"/>
      <c r="M58" s="140"/>
      <c r="N58" s="170"/>
      <c r="O58" s="167"/>
    </row>
    <row r="59" spans="1:15" s="26" customFormat="1" ht="15">
      <c r="A59" s="25" t="s">
        <v>267</v>
      </c>
      <c r="B59" s="35">
        <v>421625</v>
      </c>
      <c r="C59" s="48" t="s">
        <v>98</v>
      </c>
      <c r="D59" s="46">
        <v>100</v>
      </c>
      <c r="E59" s="46">
        <v>0</v>
      </c>
      <c r="F59" s="46">
        <v>0</v>
      </c>
      <c r="G59" s="46">
        <v>0</v>
      </c>
      <c r="H59" s="160">
        <v>260</v>
      </c>
      <c r="I59" s="159">
        <f t="shared" si="4"/>
        <v>360</v>
      </c>
      <c r="K59" s="176"/>
      <c r="L59" s="170"/>
      <c r="M59" s="140"/>
      <c r="N59" s="170"/>
      <c r="O59" s="167"/>
    </row>
    <row r="60" spans="1:15" s="26" customFormat="1" ht="15">
      <c r="A60" s="25" t="s">
        <v>466</v>
      </c>
      <c r="B60" s="35">
        <v>4219191</v>
      </c>
      <c r="C60" s="48" t="s">
        <v>99</v>
      </c>
      <c r="D60" s="46">
        <v>0</v>
      </c>
      <c r="E60" s="46">
        <v>0</v>
      </c>
      <c r="F60" s="46">
        <v>0</v>
      </c>
      <c r="G60" s="46">
        <v>0</v>
      </c>
      <c r="H60" s="160">
        <v>500</v>
      </c>
      <c r="I60" s="159">
        <f t="shared" si="4"/>
        <v>500</v>
      </c>
      <c r="K60" s="176"/>
      <c r="L60" s="170"/>
      <c r="M60" s="140"/>
      <c r="N60" s="170"/>
      <c r="O60" s="167"/>
    </row>
    <row r="61" spans="1:15" s="26" customFormat="1" ht="15">
      <c r="A61" s="24" t="s">
        <v>268</v>
      </c>
      <c r="B61" s="36">
        <v>422</v>
      </c>
      <c r="C61" s="47" t="s">
        <v>100</v>
      </c>
      <c r="D61" s="45">
        <f aca="true" t="shared" si="5" ref="D61:I61">D62+D63+D64+D65+D66+D67+D68+D69</f>
        <v>463</v>
      </c>
      <c r="E61" s="45">
        <f t="shared" si="5"/>
        <v>0</v>
      </c>
      <c r="F61" s="45">
        <f t="shared" si="5"/>
        <v>0</v>
      </c>
      <c r="G61" s="45">
        <f t="shared" si="5"/>
        <v>1896</v>
      </c>
      <c r="H61" s="51">
        <f t="shared" si="5"/>
        <v>11941</v>
      </c>
      <c r="I61" s="158">
        <f t="shared" si="5"/>
        <v>14300</v>
      </c>
      <c r="K61" s="172"/>
      <c r="L61" s="170"/>
      <c r="M61" s="140"/>
      <c r="N61" s="170"/>
      <c r="O61" s="167"/>
    </row>
    <row r="62" spans="1:15" s="26" customFormat="1" ht="15">
      <c r="A62" s="25" t="s">
        <v>269</v>
      </c>
      <c r="B62" s="35">
        <v>422111</v>
      </c>
      <c r="C62" s="48" t="s">
        <v>101</v>
      </c>
      <c r="D62" s="46">
        <v>400</v>
      </c>
      <c r="E62" s="46">
        <v>0</v>
      </c>
      <c r="F62" s="46"/>
      <c r="G62" s="46">
        <v>0</v>
      </c>
      <c r="H62" s="50">
        <v>1100</v>
      </c>
      <c r="I62" s="159">
        <f>D62+E62+F62+G62+H62</f>
        <v>1500</v>
      </c>
      <c r="K62" s="176"/>
      <c r="L62" s="170"/>
      <c r="M62" s="140"/>
      <c r="N62" s="170"/>
      <c r="O62" s="167"/>
    </row>
    <row r="63" spans="1:15" s="26" customFormat="1" ht="15">
      <c r="A63" s="25" t="s">
        <v>270</v>
      </c>
      <c r="B63" s="35">
        <v>422121</v>
      </c>
      <c r="C63" s="48" t="s">
        <v>102</v>
      </c>
      <c r="D63" s="46">
        <v>23</v>
      </c>
      <c r="E63" s="46">
        <v>0</v>
      </c>
      <c r="F63" s="46">
        <v>0</v>
      </c>
      <c r="G63" s="46">
        <v>0</v>
      </c>
      <c r="H63" s="50">
        <v>577</v>
      </c>
      <c r="I63" s="159">
        <f aca="true" t="shared" si="6" ref="I63:I69">D63+E63+F63+G63+H63</f>
        <v>600</v>
      </c>
      <c r="K63" s="176"/>
      <c r="L63" s="170"/>
      <c r="M63" s="140"/>
      <c r="N63" s="170"/>
      <c r="O63" s="167"/>
    </row>
    <row r="64" spans="1:15" s="26" customFormat="1" ht="15">
      <c r="A64" s="25" t="s">
        <v>271</v>
      </c>
      <c r="B64" s="35">
        <v>422131</v>
      </c>
      <c r="C64" s="48" t="s">
        <v>103</v>
      </c>
      <c r="D64" s="46">
        <v>40</v>
      </c>
      <c r="E64" s="46">
        <v>0</v>
      </c>
      <c r="F64" s="46">
        <v>0</v>
      </c>
      <c r="G64" s="46">
        <v>0</v>
      </c>
      <c r="H64" s="50">
        <v>910</v>
      </c>
      <c r="I64" s="159">
        <f t="shared" si="6"/>
        <v>950</v>
      </c>
      <c r="K64" s="176"/>
      <c r="L64" s="170"/>
      <c r="M64" s="140"/>
      <c r="N64" s="170"/>
      <c r="O64" s="167"/>
    </row>
    <row r="65" spans="1:15" s="22" customFormat="1" ht="15">
      <c r="A65" s="25" t="s">
        <v>272</v>
      </c>
      <c r="B65" s="35">
        <v>422199</v>
      </c>
      <c r="C65" s="48" t="s">
        <v>104</v>
      </c>
      <c r="D65" s="46">
        <v>0</v>
      </c>
      <c r="E65" s="46">
        <v>0</v>
      </c>
      <c r="F65" s="46">
        <v>0</v>
      </c>
      <c r="G65" s="46">
        <v>0</v>
      </c>
      <c r="H65" s="50">
        <v>500</v>
      </c>
      <c r="I65" s="159">
        <f t="shared" si="6"/>
        <v>500</v>
      </c>
      <c r="K65" s="177"/>
      <c r="L65" s="167"/>
      <c r="M65" s="140"/>
      <c r="N65" s="167"/>
      <c r="O65" s="167"/>
    </row>
    <row r="66" spans="1:15" s="26" customFormat="1" ht="15">
      <c r="A66" s="25" t="s">
        <v>273</v>
      </c>
      <c r="B66" s="35">
        <v>422211</v>
      </c>
      <c r="C66" s="48" t="s">
        <v>105</v>
      </c>
      <c r="D66" s="46">
        <v>0</v>
      </c>
      <c r="E66" s="46">
        <v>0</v>
      </c>
      <c r="F66" s="46">
        <v>0</v>
      </c>
      <c r="G66" s="46">
        <v>200</v>
      </c>
      <c r="H66" s="50">
        <v>2100</v>
      </c>
      <c r="I66" s="159">
        <f t="shared" si="6"/>
        <v>2300</v>
      </c>
      <c r="K66" s="176"/>
      <c r="L66" s="170"/>
      <c r="M66" s="140"/>
      <c r="N66" s="170"/>
      <c r="O66" s="167"/>
    </row>
    <row r="67" spans="1:15" s="26" customFormat="1" ht="16.5" customHeight="1">
      <c r="A67" s="25" t="s">
        <v>274</v>
      </c>
      <c r="B67" s="35">
        <v>422221</v>
      </c>
      <c r="C67" s="48" t="s">
        <v>477</v>
      </c>
      <c r="D67" s="46">
        <v>0</v>
      </c>
      <c r="E67" s="46">
        <v>0</v>
      </c>
      <c r="F67" s="46">
        <v>0</v>
      </c>
      <c r="G67" s="46">
        <v>800</v>
      </c>
      <c r="H67" s="50">
        <v>3600</v>
      </c>
      <c r="I67" s="159">
        <f t="shared" si="6"/>
        <v>4400</v>
      </c>
      <c r="K67" s="176"/>
      <c r="L67" s="170"/>
      <c r="M67" s="140"/>
      <c r="N67" s="170"/>
      <c r="O67" s="167"/>
    </row>
    <row r="68" spans="1:15" s="26" customFormat="1" ht="15">
      <c r="A68" s="25" t="s">
        <v>275</v>
      </c>
      <c r="B68" s="35">
        <v>422231</v>
      </c>
      <c r="C68" s="48" t="s">
        <v>106</v>
      </c>
      <c r="D68" s="46">
        <v>0</v>
      </c>
      <c r="E68" s="46">
        <v>0</v>
      </c>
      <c r="F68" s="46">
        <v>0</v>
      </c>
      <c r="G68" s="46">
        <v>896</v>
      </c>
      <c r="H68" s="50">
        <v>2104</v>
      </c>
      <c r="I68" s="159">
        <f t="shared" si="6"/>
        <v>3000</v>
      </c>
      <c r="K68" s="176"/>
      <c r="L68" s="170"/>
      <c r="M68" s="140"/>
      <c r="N68" s="170"/>
      <c r="O68" s="167"/>
    </row>
    <row r="69" spans="1:15" s="26" customFormat="1" ht="17.25" customHeight="1">
      <c r="A69" s="25" t="s">
        <v>276</v>
      </c>
      <c r="B69" s="35">
        <v>422299</v>
      </c>
      <c r="C69" s="48" t="s">
        <v>107</v>
      </c>
      <c r="D69" s="46">
        <v>0</v>
      </c>
      <c r="E69" s="46">
        <v>0</v>
      </c>
      <c r="F69" s="46">
        <v>0</v>
      </c>
      <c r="G69" s="46">
        <v>0</v>
      </c>
      <c r="H69" s="50">
        <v>1050</v>
      </c>
      <c r="I69" s="159">
        <f t="shared" si="6"/>
        <v>1050</v>
      </c>
      <c r="K69" s="176"/>
      <c r="L69" s="170"/>
      <c r="M69" s="140"/>
      <c r="N69" s="170"/>
      <c r="O69" s="167"/>
    </row>
    <row r="70" spans="1:15" s="26" customFormat="1" ht="15">
      <c r="A70" s="24" t="s">
        <v>277</v>
      </c>
      <c r="B70" s="36">
        <v>423</v>
      </c>
      <c r="C70" s="47" t="s">
        <v>108</v>
      </c>
      <c r="D70" s="45">
        <f>D71+D72+D73+D74+D75+D76+D77+D78+D79+D80+D81+D82+D83+D84+D85+D86+D87+D88+D89+D90+D91+D92+D93+D94+D95</f>
        <v>72331</v>
      </c>
      <c r="E70" s="45">
        <f>E71+E72+E73+E74+E75+E76+E77+E78+E79+E80+E81+E82+E83+E84+E85+E86+E87+E88+E89+E90+E91+E92+E93+E94+E95</f>
        <v>0</v>
      </c>
      <c r="F70" s="45">
        <f>F71+F72+F73+F74+F75+F76+F77+F78+F79+F80+F81+F82+F83+F84+F85+F86+F87+F88+F89+F90+F91+F92+F93+F94+F95</f>
        <v>0</v>
      </c>
      <c r="G70" s="45">
        <f>G71+G72+G73+G74+G75+G76+G77+G78+G79+G80+G81+G82+G83+G84+G85+G86+G87+G88+G89+G90+G91+G92+G93+G94+G95</f>
        <v>12040</v>
      </c>
      <c r="H70" s="51">
        <f>H71+H72+H73+H74+H75+H76+H77+H78+H79+H80+H81+H82+H83+H84+H85+H86+H87+H88+H89+H90+H91+H92+H93+H94+H95</f>
        <v>39881</v>
      </c>
      <c r="I70" s="158">
        <f>SUM(D70:H70)</f>
        <v>124252</v>
      </c>
      <c r="K70" s="176"/>
      <c r="L70" s="181"/>
      <c r="M70" s="140"/>
      <c r="N70" s="170"/>
      <c r="O70" s="167"/>
    </row>
    <row r="71" spans="1:15" s="26" customFormat="1" ht="15">
      <c r="A71" s="25" t="s">
        <v>278</v>
      </c>
      <c r="B71" s="35">
        <v>423111</v>
      </c>
      <c r="C71" s="48" t="s">
        <v>109</v>
      </c>
      <c r="D71" s="50">
        <v>0</v>
      </c>
      <c r="E71" s="50">
        <v>0</v>
      </c>
      <c r="F71" s="50">
        <v>0</v>
      </c>
      <c r="G71" s="50">
        <v>390</v>
      </c>
      <c r="H71" s="50">
        <v>798</v>
      </c>
      <c r="I71" s="159">
        <f>D71+E71+F71+G71+H71</f>
        <v>1188</v>
      </c>
      <c r="K71" s="176"/>
      <c r="L71" s="170"/>
      <c r="M71" s="140"/>
      <c r="N71" s="170"/>
      <c r="O71" s="167"/>
    </row>
    <row r="72" spans="1:15" s="26" customFormat="1" ht="15">
      <c r="A72" s="25" t="s">
        <v>279</v>
      </c>
      <c r="B72" s="35">
        <v>423191</v>
      </c>
      <c r="C72" s="48" t="s">
        <v>110</v>
      </c>
      <c r="D72" s="50">
        <v>7379</v>
      </c>
      <c r="E72" s="50">
        <v>0</v>
      </c>
      <c r="F72" s="50">
        <v>0</v>
      </c>
      <c r="G72" s="50">
        <v>11050</v>
      </c>
      <c r="H72" s="50">
        <v>7571</v>
      </c>
      <c r="I72" s="159">
        <f aca="true" t="shared" si="7" ref="I72:I95">D72+E72+F72+G72+H72</f>
        <v>26000</v>
      </c>
      <c r="K72" s="176"/>
      <c r="L72" s="170"/>
      <c r="M72" s="140"/>
      <c r="N72" s="170"/>
      <c r="O72" s="167"/>
    </row>
    <row r="73" spans="1:15" s="26" customFormat="1" ht="15">
      <c r="A73" s="25" t="s">
        <v>280</v>
      </c>
      <c r="B73" s="35">
        <v>423199</v>
      </c>
      <c r="C73" s="48" t="s">
        <v>111</v>
      </c>
      <c r="D73" s="50">
        <v>0</v>
      </c>
      <c r="E73" s="50">
        <v>0</v>
      </c>
      <c r="F73" s="50">
        <v>0</v>
      </c>
      <c r="G73" s="50">
        <v>0</v>
      </c>
      <c r="H73" s="50">
        <v>790</v>
      </c>
      <c r="I73" s="159">
        <f t="shared" si="7"/>
        <v>790</v>
      </c>
      <c r="K73" s="176"/>
      <c r="L73" s="181"/>
      <c r="M73" s="140"/>
      <c r="N73" s="170"/>
      <c r="O73" s="167"/>
    </row>
    <row r="74" spans="1:15" s="22" customFormat="1" ht="15">
      <c r="A74" s="25" t="s">
        <v>281</v>
      </c>
      <c r="B74" s="35">
        <v>423212</v>
      </c>
      <c r="C74" s="48" t="s">
        <v>112</v>
      </c>
      <c r="D74" s="50">
        <v>49560</v>
      </c>
      <c r="E74" s="50">
        <v>0</v>
      </c>
      <c r="F74" s="50">
        <v>0</v>
      </c>
      <c r="G74" s="50">
        <v>0</v>
      </c>
      <c r="H74" s="50">
        <v>0</v>
      </c>
      <c r="I74" s="159">
        <f t="shared" si="7"/>
        <v>49560</v>
      </c>
      <c r="K74" s="177"/>
      <c r="L74" s="183"/>
      <c r="M74" s="140"/>
      <c r="N74" s="167"/>
      <c r="O74" s="167"/>
    </row>
    <row r="75" spans="1:15" s="26" customFormat="1" ht="15">
      <c r="A75" s="29" t="s">
        <v>282</v>
      </c>
      <c r="B75" s="70">
        <v>423221</v>
      </c>
      <c r="C75" s="71" t="s">
        <v>113</v>
      </c>
      <c r="D75" s="50">
        <v>0</v>
      </c>
      <c r="E75" s="50">
        <v>0</v>
      </c>
      <c r="F75" s="50">
        <v>0</v>
      </c>
      <c r="G75" s="50">
        <v>0</v>
      </c>
      <c r="H75" s="50">
        <v>600</v>
      </c>
      <c r="I75" s="159">
        <f t="shared" si="7"/>
        <v>600</v>
      </c>
      <c r="K75" s="176"/>
      <c r="L75" s="181"/>
      <c r="M75" s="140"/>
      <c r="N75" s="170"/>
      <c r="O75" s="167"/>
    </row>
    <row r="76" spans="1:15" s="26" customFormat="1" ht="15">
      <c r="A76" s="25" t="s">
        <v>283</v>
      </c>
      <c r="B76" s="35">
        <v>423311</v>
      </c>
      <c r="C76" s="48" t="s">
        <v>114</v>
      </c>
      <c r="D76" s="50">
        <v>0</v>
      </c>
      <c r="E76" s="50">
        <v>0</v>
      </c>
      <c r="F76" s="50">
        <v>0</v>
      </c>
      <c r="G76" s="50">
        <v>0</v>
      </c>
      <c r="H76" s="50">
        <v>5088</v>
      </c>
      <c r="I76" s="159">
        <f t="shared" si="7"/>
        <v>5088</v>
      </c>
      <c r="K76" s="176"/>
      <c r="L76" s="170"/>
      <c r="M76" s="140"/>
      <c r="N76" s="170"/>
      <c r="O76" s="167"/>
    </row>
    <row r="77" spans="1:15" s="26" customFormat="1" ht="15">
      <c r="A77" s="25" t="s">
        <v>284</v>
      </c>
      <c r="B77" s="35">
        <v>423321</v>
      </c>
      <c r="C77" s="48" t="s">
        <v>115</v>
      </c>
      <c r="D77" s="50">
        <v>0</v>
      </c>
      <c r="E77" s="50">
        <v>0</v>
      </c>
      <c r="F77" s="50">
        <v>0</v>
      </c>
      <c r="G77" s="50">
        <v>0</v>
      </c>
      <c r="H77" s="50">
        <v>2000</v>
      </c>
      <c r="I77" s="159">
        <f t="shared" si="7"/>
        <v>2000</v>
      </c>
      <c r="K77" s="176"/>
      <c r="L77" s="170"/>
      <c r="M77" s="140"/>
      <c r="N77" s="170"/>
      <c r="O77" s="167"/>
    </row>
    <row r="78" spans="1:15" s="26" customFormat="1" ht="15">
      <c r="A78" s="25" t="s">
        <v>285</v>
      </c>
      <c r="B78" s="35">
        <v>423322</v>
      </c>
      <c r="C78" s="48" t="s">
        <v>116</v>
      </c>
      <c r="D78" s="50">
        <v>0</v>
      </c>
      <c r="E78" s="50">
        <v>0</v>
      </c>
      <c r="F78" s="50">
        <v>0</v>
      </c>
      <c r="G78" s="50">
        <v>0</v>
      </c>
      <c r="H78" s="50">
        <v>1114</v>
      </c>
      <c r="I78" s="159">
        <f t="shared" si="7"/>
        <v>1114</v>
      </c>
      <c r="K78" s="176"/>
      <c r="L78" s="170"/>
      <c r="M78" s="140"/>
      <c r="N78" s="170"/>
      <c r="O78" s="167"/>
    </row>
    <row r="79" spans="1:15" s="26" customFormat="1" ht="15">
      <c r="A79" s="25" t="s">
        <v>286</v>
      </c>
      <c r="B79" s="35">
        <v>423391</v>
      </c>
      <c r="C79" s="48" t="s">
        <v>117</v>
      </c>
      <c r="D79" s="50">
        <v>0</v>
      </c>
      <c r="E79" s="50">
        <v>0</v>
      </c>
      <c r="F79" s="50">
        <v>0</v>
      </c>
      <c r="G79" s="50">
        <v>0</v>
      </c>
      <c r="H79" s="50">
        <v>400</v>
      </c>
      <c r="I79" s="159">
        <f t="shared" si="7"/>
        <v>400</v>
      </c>
      <c r="K79" s="176"/>
      <c r="L79" s="170"/>
      <c r="M79" s="140"/>
      <c r="N79" s="170"/>
      <c r="O79" s="167"/>
    </row>
    <row r="80" spans="1:15" s="26" customFormat="1" ht="15">
      <c r="A80" s="29" t="s">
        <v>287</v>
      </c>
      <c r="B80" s="70">
        <v>423392</v>
      </c>
      <c r="C80" s="48" t="s">
        <v>118</v>
      </c>
      <c r="D80" s="50">
        <v>200</v>
      </c>
      <c r="E80" s="50">
        <v>0</v>
      </c>
      <c r="F80" s="50">
        <v>0</v>
      </c>
      <c r="G80" s="50">
        <v>0</v>
      </c>
      <c r="H80" s="50">
        <v>700</v>
      </c>
      <c r="I80" s="159">
        <f t="shared" si="7"/>
        <v>900</v>
      </c>
      <c r="K80" s="176"/>
      <c r="L80" s="170"/>
      <c r="M80" s="140"/>
      <c r="N80" s="170"/>
      <c r="O80" s="167"/>
    </row>
    <row r="81" spans="1:15" s="26" customFormat="1" ht="15">
      <c r="A81" s="25" t="s">
        <v>288</v>
      </c>
      <c r="B81" s="35">
        <v>423418</v>
      </c>
      <c r="C81" s="48" t="s">
        <v>119</v>
      </c>
      <c r="D81" s="50">
        <v>253</v>
      </c>
      <c r="E81" s="50">
        <v>0</v>
      </c>
      <c r="F81" s="50">
        <v>0</v>
      </c>
      <c r="G81" s="50">
        <v>0</v>
      </c>
      <c r="H81" s="50">
        <v>935</v>
      </c>
      <c r="I81" s="159">
        <f t="shared" si="7"/>
        <v>1188</v>
      </c>
      <c r="K81" s="176"/>
      <c r="L81" s="170"/>
      <c r="M81" s="140"/>
      <c r="N81" s="170"/>
      <c r="O81" s="167"/>
    </row>
    <row r="82" spans="1:15" s="26" customFormat="1" ht="25.5">
      <c r="A82" s="25" t="s">
        <v>289</v>
      </c>
      <c r="B82" s="35">
        <v>423419</v>
      </c>
      <c r="C82" s="48" t="s">
        <v>120</v>
      </c>
      <c r="D82" s="50">
        <v>3357</v>
      </c>
      <c r="E82" s="50">
        <v>0</v>
      </c>
      <c r="F82" s="50">
        <v>0</v>
      </c>
      <c r="G82" s="50">
        <v>0</v>
      </c>
      <c r="H82" s="50">
        <v>5643</v>
      </c>
      <c r="I82" s="159">
        <f t="shared" si="7"/>
        <v>9000</v>
      </c>
      <c r="K82" s="176"/>
      <c r="L82" s="170"/>
      <c r="M82" s="140"/>
      <c r="N82" s="170"/>
      <c r="O82" s="167"/>
    </row>
    <row r="83" spans="1:15" s="26" customFormat="1" ht="15">
      <c r="A83" s="25" t="s">
        <v>290</v>
      </c>
      <c r="B83" s="35">
        <v>423422</v>
      </c>
      <c r="C83" s="48" t="s">
        <v>121</v>
      </c>
      <c r="D83" s="50">
        <v>3200</v>
      </c>
      <c r="E83" s="50">
        <v>0</v>
      </c>
      <c r="F83" s="50">
        <v>0</v>
      </c>
      <c r="G83" s="50">
        <v>0</v>
      </c>
      <c r="H83" s="50">
        <v>1120</v>
      </c>
      <c r="I83" s="159">
        <f t="shared" si="7"/>
        <v>4320</v>
      </c>
      <c r="K83" s="176"/>
      <c r="L83" s="170"/>
      <c r="M83" s="140"/>
      <c r="N83" s="170"/>
      <c r="O83" s="167"/>
    </row>
    <row r="84" spans="1:15" s="30" customFormat="1" ht="15">
      <c r="A84" s="25" t="s">
        <v>291</v>
      </c>
      <c r="B84" s="35">
        <v>423432</v>
      </c>
      <c r="C84" s="48" t="s">
        <v>122</v>
      </c>
      <c r="D84" s="50">
        <v>0</v>
      </c>
      <c r="E84" s="50">
        <v>0</v>
      </c>
      <c r="F84" s="50">
        <v>0</v>
      </c>
      <c r="G84" s="50">
        <v>0</v>
      </c>
      <c r="H84" s="50">
        <v>360</v>
      </c>
      <c r="I84" s="159">
        <f t="shared" si="7"/>
        <v>360</v>
      </c>
      <c r="K84" s="180"/>
      <c r="L84" s="171"/>
      <c r="M84" s="140"/>
      <c r="N84" s="171"/>
      <c r="O84" s="167"/>
    </row>
    <row r="85" spans="1:15" s="26" customFormat="1" ht="15">
      <c r="A85" s="25" t="s">
        <v>292</v>
      </c>
      <c r="B85" s="35">
        <v>423521</v>
      </c>
      <c r="C85" s="48" t="s">
        <v>123</v>
      </c>
      <c r="D85" s="50">
        <v>0</v>
      </c>
      <c r="E85" s="50">
        <v>0</v>
      </c>
      <c r="F85" s="50">
        <v>0</v>
      </c>
      <c r="G85" s="50">
        <v>0</v>
      </c>
      <c r="H85" s="50">
        <v>700</v>
      </c>
      <c r="I85" s="159">
        <f t="shared" si="7"/>
        <v>700</v>
      </c>
      <c r="K85" s="176"/>
      <c r="L85" s="170"/>
      <c r="M85" s="140"/>
      <c r="N85" s="170"/>
      <c r="O85" s="167"/>
    </row>
    <row r="86" spans="1:15" s="26" customFormat="1" ht="26.25">
      <c r="A86" s="25" t="s">
        <v>293</v>
      </c>
      <c r="B86" s="35">
        <v>423591</v>
      </c>
      <c r="C86" s="72" t="s">
        <v>124</v>
      </c>
      <c r="D86" s="50">
        <v>0</v>
      </c>
      <c r="E86" s="50">
        <v>0</v>
      </c>
      <c r="F86" s="50">
        <v>0</v>
      </c>
      <c r="G86" s="50">
        <v>0</v>
      </c>
      <c r="H86" s="50">
        <v>6474</v>
      </c>
      <c r="I86" s="159">
        <f t="shared" si="7"/>
        <v>6474</v>
      </c>
      <c r="K86" s="176"/>
      <c r="L86" s="170"/>
      <c r="M86" s="140"/>
      <c r="N86" s="170"/>
      <c r="O86" s="167"/>
    </row>
    <row r="87" spans="1:15" s="26" customFormat="1" ht="15">
      <c r="A87" s="25" t="s">
        <v>294</v>
      </c>
      <c r="B87" s="35">
        <v>423592</v>
      </c>
      <c r="C87" s="48" t="s">
        <v>125</v>
      </c>
      <c r="D87" s="50">
        <v>232</v>
      </c>
      <c r="E87" s="50">
        <v>0</v>
      </c>
      <c r="F87" s="50">
        <v>0</v>
      </c>
      <c r="G87" s="50">
        <v>0</v>
      </c>
      <c r="H87" s="50">
        <v>944</v>
      </c>
      <c r="I87" s="159">
        <f t="shared" si="7"/>
        <v>1176</v>
      </c>
      <c r="K87" s="176"/>
      <c r="L87" s="170"/>
      <c r="M87" s="140"/>
      <c r="N87" s="170"/>
      <c r="O87" s="167"/>
    </row>
    <row r="88" spans="1:15" s="26" customFormat="1" ht="15">
      <c r="A88" s="25" t="s">
        <v>295</v>
      </c>
      <c r="B88" s="35">
        <v>4235921</v>
      </c>
      <c r="C88" s="48" t="s">
        <v>126</v>
      </c>
      <c r="D88" s="50">
        <v>2000</v>
      </c>
      <c r="E88" s="50">
        <v>0</v>
      </c>
      <c r="F88" s="50">
        <v>0</v>
      </c>
      <c r="G88" s="50">
        <v>0</v>
      </c>
      <c r="H88" s="50">
        <v>0</v>
      </c>
      <c r="I88" s="159">
        <f t="shared" si="7"/>
        <v>2000</v>
      </c>
      <c r="K88" s="176"/>
      <c r="L88" s="170"/>
      <c r="M88" s="140"/>
      <c r="N88" s="170"/>
      <c r="O88" s="167"/>
    </row>
    <row r="89" spans="1:15" s="26" customFormat="1" ht="15">
      <c r="A89" s="25" t="s">
        <v>296</v>
      </c>
      <c r="B89" s="35">
        <v>4235922</v>
      </c>
      <c r="C89" s="48" t="s">
        <v>127</v>
      </c>
      <c r="D89" s="50">
        <v>0</v>
      </c>
      <c r="E89" s="50">
        <v>0</v>
      </c>
      <c r="F89" s="50">
        <v>0</v>
      </c>
      <c r="G89" s="50">
        <v>0</v>
      </c>
      <c r="H89" s="50">
        <v>1688</v>
      </c>
      <c r="I89" s="159">
        <f t="shared" si="7"/>
        <v>1688</v>
      </c>
      <c r="K89" s="176"/>
      <c r="L89" s="170"/>
      <c r="M89" s="140"/>
      <c r="N89" s="170"/>
      <c r="O89" s="167"/>
    </row>
    <row r="90" spans="1:15" s="26" customFormat="1" ht="15">
      <c r="A90" s="25" t="s">
        <v>297</v>
      </c>
      <c r="B90" s="35">
        <v>423593</v>
      </c>
      <c r="C90" s="48" t="s">
        <v>128</v>
      </c>
      <c r="D90" s="50">
        <v>450</v>
      </c>
      <c r="E90" s="50">
        <v>0</v>
      </c>
      <c r="F90" s="50">
        <v>0</v>
      </c>
      <c r="G90" s="50">
        <v>0</v>
      </c>
      <c r="H90" s="50">
        <v>726</v>
      </c>
      <c r="I90" s="159">
        <f t="shared" si="7"/>
        <v>1176</v>
      </c>
      <c r="K90" s="176"/>
      <c r="L90" s="170"/>
      <c r="M90" s="140"/>
      <c r="N90" s="170"/>
      <c r="O90" s="167"/>
    </row>
    <row r="91" spans="1:15" s="26" customFormat="1" ht="15">
      <c r="A91" s="25" t="s">
        <v>298</v>
      </c>
      <c r="B91" s="35">
        <v>423612</v>
      </c>
      <c r="C91" s="48" t="s">
        <v>129</v>
      </c>
      <c r="D91" s="50">
        <v>300</v>
      </c>
      <c r="E91" s="50">
        <v>0</v>
      </c>
      <c r="F91" s="50">
        <v>0</v>
      </c>
      <c r="G91" s="50">
        <v>0</v>
      </c>
      <c r="H91" s="50">
        <v>200</v>
      </c>
      <c r="I91" s="159">
        <f t="shared" si="7"/>
        <v>500</v>
      </c>
      <c r="K91" s="176"/>
      <c r="L91" s="170"/>
      <c r="M91" s="140"/>
      <c r="N91" s="170"/>
      <c r="O91" s="167"/>
    </row>
    <row r="92" spans="1:15" s="26" customFormat="1" ht="15">
      <c r="A92" s="25" t="s">
        <v>299</v>
      </c>
      <c r="B92" s="35">
        <v>423711</v>
      </c>
      <c r="C92" s="48" t="s">
        <v>130</v>
      </c>
      <c r="D92" s="50">
        <v>220</v>
      </c>
      <c r="E92" s="50">
        <v>0</v>
      </c>
      <c r="F92" s="50">
        <v>0</v>
      </c>
      <c r="G92" s="50">
        <v>0</v>
      </c>
      <c r="H92" s="50">
        <v>730</v>
      </c>
      <c r="I92" s="159">
        <f t="shared" si="7"/>
        <v>950</v>
      </c>
      <c r="K92" s="176"/>
      <c r="L92" s="170"/>
      <c r="M92" s="140"/>
      <c r="N92" s="170"/>
      <c r="O92" s="167"/>
    </row>
    <row r="93" spans="1:15" s="26" customFormat="1" ht="15">
      <c r="A93" s="25" t="s">
        <v>300</v>
      </c>
      <c r="B93" s="35">
        <v>423911</v>
      </c>
      <c r="C93" s="48" t="s">
        <v>131</v>
      </c>
      <c r="D93" s="50">
        <v>240</v>
      </c>
      <c r="E93" s="50">
        <v>0</v>
      </c>
      <c r="F93" s="50">
        <v>0</v>
      </c>
      <c r="G93" s="50">
        <v>0</v>
      </c>
      <c r="H93" s="50">
        <v>300</v>
      </c>
      <c r="I93" s="159">
        <f t="shared" si="7"/>
        <v>540</v>
      </c>
      <c r="K93" s="176"/>
      <c r="L93" s="170"/>
      <c r="M93" s="140"/>
      <c r="N93" s="170"/>
      <c r="O93" s="167"/>
    </row>
    <row r="94" spans="1:15" s="26" customFormat="1" ht="15">
      <c r="A94" s="25" t="s">
        <v>301</v>
      </c>
      <c r="B94" s="35">
        <v>4239111</v>
      </c>
      <c r="C94" s="48" t="s">
        <v>132</v>
      </c>
      <c r="D94" s="50">
        <v>4540</v>
      </c>
      <c r="E94" s="50">
        <v>0</v>
      </c>
      <c r="F94" s="50">
        <v>0</v>
      </c>
      <c r="G94" s="50">
        <v>500</v>
      </c>
      <c r="H94" s="50">
        <v>600</v>
      </c>
      <c r="I94" s="159">
        <f t="shared" si="7"/>
        <v>5640</v>
      </c>
      <c r="K94" s="176"/>
      <c r="L94" s="170"/>
      <c r="M94" s="140"/>
      <c r="N94" s="170"/>
      <c r="O94" s="167"/>
    </row>
    <row r="95" spans="1:15" s="26" customFormat="1" ht="15">
      <c r="A95" s="25" t="s">
        <v>302</v>
      </c>
      <c r="B95" s="35">
        <v>4239112</v>
      </c>
      <c r="C95" s="48" t="s">
        <v>133</v>
      </c>
      <c r="D95" s="50">
        <v>400</v>
      </c>
      <c r="E95" s="50">
        <v>0</v>
      </c>
      <c r="F95" s="50">
        <v>0</v>
      </c>
      <c r="G95" s="50">
        <v>100</v>
      </c>
      <c r="H95" s="50">
        <v>400</v>
      </c>
      <c r="I95" s="159">
        <f t="shared" si="7"/>
        <v>900</v>
      </c>
      <c r="K95" s="176"/>
      <c r="L95" s="170"/>
      <c r="M95" s="140"/>
      <c r="N95" s="170"/>
      <c r="O95" s="167"/>
    </row>
    <row r="96" spans="1:15" s="26" customFormat="1" ht="15">
      <c r="A96" s="24" t="s">
        <v>303</v>
      </c>
      <c r="B96" s="36">
        <v>424</v>
      </c>
      <c r="C96" s="47" t="s">
        <v>134</v>
      </c>
      <c r="D96" s="51">
        <f>D97+D98+D99+D100+D101</f>
        <v>46200</v>
      </c>
      <c r="E96" s="51">
        <f>E97+E98+E99+E100+E101</f>
        <v>0</v>
      </c>
      <c r="F96" s="51">
        <f>F97+F98+F99+F100+F101</f>
        <v>0</v>
      </c>
      <c r="G96" s="51">
        <f>G97+G98+G99+G100+G101</f>
        <v>0</v>
      </c>
      <c r="H96" s="51">
        <f>H97+H98+H99+H100+H101</f>
        <v>10431</v>
      </c>
      <c r="I96" s="73">
        <f>D96+H96</f>
        <v>56631</v>
      </c>
      <c r="K96" s="172"/>
      <c r="L96" s="182"/>
      <c r="M96" s="140"/>
      <c r="N96" s="170"/>
      <c r="O96" s="167"/>
    </row>
    <row r="97" spans="1:15" s="26" customFormat="1" ht="15">
      <c r="A97" s="25" t="s">
        <v>467</v>
      </c>
      <c r="B97" s="35">
        <v>424341</v>
      </c>
      <c r="C97" s="48" t="s">
        <v>135</v>
      </c>
      <c r="D97" s="50">
        <v>600</v>
      </c>
      <c r="E97" s="50">
        <v>0</v>
      </c>
      <c r="F97" s="50">
        <v>0</v>
      </c>
      <c r="G97" s="50">
        <v>0</v>
      </c>
      <c r="H97" s="50">
        <v>3600</v>
      </c>
      <c r="I97" s="159">
        <f>D97+E97+F97+G97+H97</f>
        <v>4200</v>
      </c>
      <c r="K97" s="176"/>
      <c r="L97" s="170"/>
      <c r="M97" s="140"/>
      <c r="N97" s="170"/>
      <c r="O97" s="167"/>
    </row>
    <row r="98" spans="1:15" s="26" customFormat="1" ht="17.25" customHeight="1">
      <c r="A98" s="25" t="s">
        <v>304</v>
      </c>
      <c r="B98" s="35">
        <v>424351</v>
      </c>
      <c r="C98" s="72" t="s">
        <v>136</v>
      </c>
      <c r="D98" s="50">
        <v>0</v>
      </c>
      <c r="E98" s="50">
        <v>0</v>
      </c>
      <c r="F98" s="50">
        <v>0</v>
      </c>
      <c r="G98" s="50">
        <v>0</v>
      </c>
      <c r="H98" s="50">
        <v>1140</v>
      </c>
      <c r="I98" s="159">
        <f>D98+E98+F98+G98+H98</f>
        <v>1140</v>
      </c>
      <c r="K98" s="176"/>
      <c r="L98" s="170"/>
      <c r="M98" s="140"/>
      <c r="N98" s="170"/>
      <c r="O98" s="167"/>
    </row>
    <row r="99" spans="1:15" s="26" customFormat="1" ht="15">
      <c r="A99" s="25" t="s">
        <v>305</v>
      </c>
      <c r="B99" s="35">
        <v>424911</v>
      </c>
      <c r="C99" s="48" t="s">
        <v>137</v>
      </c>
      <c r="D99" s="50">
        <v>600</v>
      </c>
      <c r="E99" s="50">
        <v>0</v>
      </c>
      <c r="F99" s="50">
        <v>0</v>
      </c>
      <c r="G99" s="50">
        <v>0</v>
      </c>
      <c r="H99" s="50">
        <v>576</v>
      </c>
      <c r="I99" s="159">
        <f>D99+E99+F99+G99+H99</f>
        <v>1176</v>
      </c>
      <c r="K99" s="176"/>
      <c r="L99" s="170"/>
      <c r="M99" s="140"/>
      <c r="N99" s="170"/>
      <c r="O99" s="167"/>
    </row>
    <row r="100" spans="1:15" s="22" customFormat="1" ht="15.75" customHeight="1">
      <c r="A100" s="25" t="s">
        <v>306</v>
      </c>
      <c r="B100" s="35">
        <v>4249111</v>
      </c>
      <c r="C100" s="48" t="s">
        <v>408</v>
      </c>
      <c r="D100" s="46">
        <v>45000</v>
      </c>
      <c r="E100" s="50">
        <v>0</v>
      </c>
      <c r="F100" s="50">
        <v>0</v>
      </c>
      <c r="G100" s="50">
        <v>0</v>
      </c>
      <c r="H100" s="50">
        <v>2300</v>
      </c>
      <c r="I100" s="159">
        <f>D100+E100+F100+G100+H100</f>
        <v>47300</v>
      </c>
      <c r="K100" s="177"/>
      <c r="L100" s="167"/>
      <c r="M100" s="140"/>
      <c r="N100" s="167"/>
      <c r="O100" s="167"/>
    </row>
    <row r="101" spans="1:15" s="26" customFormat="1" ht="25.5">
      <c r="A101" s="29" t="s">
        <v>403</v>
      </c>
      <c r="B101" s="70">
        <v>4249117</v>
      </c>
      <c r="C101" s="71" t="s">
        <v>412</v>
      </c>
      <c r="D101" s="50">
        <v>0</v>
      </c>
      <c r="E101" s="50">
        <v>0</v>
      </c>
      <c r="F101" s="50">
        <v>0</v>
      </c>
      <c r="G101" s="50">
        <v>0</v>
      </c>
      <c r="H101" s="50">
        <v>2815</v>
      </c>
      <c r="I101" s="159">
        <f>D101+E101+F101+G101+H101</f>
        <v>2815</v>
      </c>
      <c r="K101" s="176"/>
      <c r="L101" s="170"/>
      <c r="M101" s="140"/>
      <c r="N101" s="170"/>
      <c r="O101" s="167"/>
    </row>
    <row r="102" spans="1:15" s="26" customFormat="1" ht="15">
      <c r="A102" s="24" t="s">
        <v>307</v>
      </c>
      <c r="B102" s="36">
        <v>425</v>
      </c>
      <c r="C102" s="47" t="s">
        <v>138</v>
      </c>
      <c r="D102" s="51">
        <f aca="true" t="shared" si="8" ref="D102:I102">SUM(D103:D122)</f>
        <v>1173</v>
      </c>
      <c r="E102" s="51">
        <f t="shared" si="8"/>
        <v>0</v>
      </c>
      <c r="F102" s="51">
        <f t="shared" si="8"/>
        <v>100</v>
      </c>
      <c r="G102" s="51">
        <f t="shared" si="8"/>
        <v>0</v>
      </c>
      <c r="H102" s="51">
        <f t="shared" si="8"/>
        <v>22787</v>
      </c>
      <c r="I102" s="73">
        <f t="shared" si="8"/>
        <v>24060</v>
      </c>
      <c r="K102" s="172"/>
      <c r="L102" s="182"/>
      <c r="M102" s="140"/>
      <c r="N102" s="170"/>
      <c r="O102" s="167"/>
    </row>
    <row r="103" spans="1:15" s="26" customFormat="1" ht="15">
      <c r="A103" s="25" t="s">
        <v>308</v>
      </c>
      <c r="B103" s="35">
        <v>425111</v>
      </c>
      <c r="C103" s="48" t="s">
        <v>139</v>
      </c>
      <c r="D103" s="46">
        <v>0</v>
      </c>
      <c r="E103" s="50">
        <v>0</v>
      </c>
      <c r="F103" s="50">
        <v>0</v>
      </c>
      <c r="G103" s="50">
        <v>0</v>
      </c>
      <c r="H103" s="77">
        <v>1200</v>
      </c>
      <c r="I103" s="159">
        <f>D103+E103+F103+G103+H103</f>
        <v>1200</v>
      </c>
      <c r="K103" s="176"/>
      <c r="L103" s="170"/>
      <c r="M103" s="140"/>
      <c r="N103" s="170"/>
      <c r="O103" s="167"/>
    </row>
    <row r="104" spans="1:15" s="26" customFormat="1" ht="15">
      <c r="A104" s="25" t="s">
        <v>309</v>
      </c>
      <c r="B104" s="35">
        <v>425112</v>
      </c>
      <c r="C104" s="48" t="s">
        <v>140</v>
      </c>
      <c r="D104" s="46">
        <v>0</v>
      </c>
      <c r="E104" s="50">
        <v>0</v>
      </c>
      <c r="F104" s="50">
        <v>0</v>
      </c>
      <c r="G104" s="50">
        <v>0</v>
      </c>
      <c r="H104" s="77">
        <v>1200</v>
      </c>
      <c r="I104" s="159">
        <f aca="true" t="shared" si="9" ref="I104:I122">D104+E104+F104+G104+H104</f>
        <v>1200</v>
      </c>
      <c r="K104" s="176"/>
      <c r="L104" s="170"/>
      <c r="M104" s="140"/>
      <c r="N104" s="170"/>
      <c r="O104" s="167"/>
    </row>
    <row r="105" spans="1:15" s="26" customFormat="1" ht="15">
      <c r="A105" s="25" t="s">
        <v>310</v>
      </c>
      <c r="B105" s="35">
        <v>425113</v>
      </c>
      <c r="C105" s="48" t="s">
        <v>141</v>
      </c>
      <c r="D105" s="46">
        <v>0</v>
      </c>
      <c r="E105" s="50">
        <v>0</v>
      </c>
      <c r="F105" s="50">
        <v>0</v>
      </c>
      <c r="G105" s="50">
        <v>0</v>
      </c>
      <c r="H105" s="77">
        <v>1080</v>
      </c>
      <c r="I105" s="159">
        <f t="shared" si="9"/>
        <v>1080</v>
      </c>
      <c r="K105" s="176"/>
      <c r="L105" s="170"/>
      <c r="M105" s="140"/>
      <c r="N105" s="170"/>
      <c r="O105" s="167"/>
    </row>
    <row r="106" spans="1:15" s="26" customFormat="1" ht="15">
      <c r="A106" s="25" t="s">
        <v>311</v>
      </c>
      <c r="B106" s="35">
        <v>425114</v>
      </c>
      <c r="C106" s="72" t="s">
        <v>142</v>
      </c>
      <c r="D106" s="46">
        <v>0</v>
      </c>
      <c r="E106" s="50">
        <v>0</v>
      </c>
      <c r="F106" s="50">
        <v>0</v>
      </c>
      <c r="G106" s="50">
        <v>0</v>
      </c>
      <c r="H106" s="77">
        <v>600</v>
      </c>
      <c r="I106" s="159">
        <f t="shared" si="9"/>
        <v>600</v>
      </c>
      <c r="K106" s="176"/>
      <c r="L106" s="170"/>
      <c r="M106" s="140"/>
      <c r="N106" s="170"/>
      <c r="O106" s="167"/>
    </row>
    <row r="107" spans="1:15" s="26" customFormat="1" ht="15">
      <c r="A107" s="25" t="s">
        <v>312</v>
      </c>
      <c r="B107" s="35">
        <v>425115</v>
      </c>
      <c r="C107" s="48" t="s">
        <v>143</v>
      </c>
      <c r="D107" s="46">
        <v>130</v>
      </c>
      <c r="E107" s="50">
        <v>0</v>
      </c>
      <c r="F107" s="50">
        <v>0</v>
      </c>
      <c r="G107" s="50">
        <v>0</v>
      </c>
      <c r="H107" s="50">
        <v>770</v>
      </c>
      <c r="I107" s="159">
        <f t="shared" si="9"/>
        <v>900</v>
      </c>
      <c r="K107" s="176"/>
      <c r="L107" s="170"/>
      <c r="M107" s="140"/>
      <c r="N107" s="170"/>
      <c r="O107" s="167"/>
    </row>
    <row r="108" spans="1:15" s="26" customFormat="1" ht="15">
      <c r="A108" s="25" t="s">
        <v>313</v>
      </c>
      <c r="B108" s="35">
        <v>425116</v>
      </c>
      <c r="C108" s="48" t="s">
        <v>144</v>
      </c>
      <c r="D108" s="46">
        <v>0</v>
      </c>
      <c r="E108" s="50">
        <v>0</v>
      </c>
      <c r="F108" s="50">
        <v>0</v>
      </c>
      <c r="G108" s="50">
        <v>0</v>
      </c>
      <c r="H108" s="50">
        <v>120</v>
      </c>
      <c r="I108" s="159">
        <f t="shared" si="9"/>
        <v>120</v>
      </c>
      <c r="K108" s="176"/>
      <c r="L108" s="170"/>
      <c r="M108" s="140"/>
      <c r="N108" s="170"/>
      <c r="O108" s="167"/>
    </row>
    <row r="109" spans="1:15" s="26" customFormat="1" ht="15">
      <c r="A109" s="25" t="s">
        <v>314</v>
      </c>
      <c r="B109" s="35">
        <v>425117</v>
      </c>
      <c r="C109" s="48" t="s">
        <v>145</v>
      </c>
      <c r="D109" s="46">
        <v>0</v>
      </c>
      <c r="E109" s="50">
        <v>0</v>
      </c>
      <c r="F109" s="50">
        <v>0</v>
      </c>
      <c r="G109" s="50">
        <v>0</v>
      </c>
      <c r="H109" s="50">
        <v>300</v>
      </c>
      <c r="I109" s="159">
        <f t="shared" si="9"/>
        <v>300</v>
      </c>
      <c r="K109" s="176"/>
      <c r="L109" s="170"/>
      <c r="M109" s="140"/>
      <c r="N109" s="170"/>
      <c r="O109" s="167"/>
    </row>
    <row r="110" spans="1:15" s="26" customFormat="1" ht="15">
      <c r="A110" s="25" t="s">
        <v>315</v>
      </c>
      <c r="B110" s="35">
        <v>425118</v>
      </c>
      <c r="C110" s="48" t="s">
        <v>146</v>
      </c>
      <c r="D110" s="46">
        <v>64</v>
      </c>
      <c r="E110" s="50">
        <v>0</v>
      </c>
      <c r="F110" s="50">
        <v>0</v>
      </c>
      <c r="G110" s="50">
        <v>0</v>
      </c>
      <c r="H110" s="50">
        <v>656</v>
      </c>
      <c r="I110" s="159">
        <f t="shared" si="9"/>
        <v>720</v>
      </c>
      <c r="K110" s="176"/>
      <c r="L110" s="170"/>
      <c r="M110" s="140"/>
      <c r="N110" s="170"/>
      <c r="O110" s="167"/>
    </row>
    <row r="111" spans="1:15" s="26" customFormat="1" ht="15">
      <c r="A111" s="25" t="s">
        <v>316</v>
      </c>
      <c r="B111" s="35">
        <v>425119</v>
      </c>
      <c r="C111" s="48" t="s">
        <v>147</v>
      </c>
      <c r="D111" s="46">
        <v>124</v>
      </c>
      <c r="E111" s="50">
        <v>0</v>
      </c>
      <c r="F111" s="50">
        <v>0</v>
      </c>
      <c r="G111" s="50">
        <v>0</v>
      </c>
      <c r="H111" s="50">
        <v>1064</v>
      </c>
      <c r="I111" s="159">
        <f t="shared" si="9"/>
        <v>1188</v>
      </c>
      <c r="K111" s="176"/>
      <c r="L111" s="170"/>
      <c r="M111" s="140"/>
      <c r="N111" s="170"/>
      <c r="O111" s="167"/>
    </row>
    <row r="112" spans="1:15" s="26" customFormat="1" ht="15">
      <c r="A112" s="25" t="s">
        <v>317</v>
      </c>
      <c r="B112" s="35">
        <v>425211</v>
      </c>
      <c r="C112" s="48" t="s">
        <v>148</v>
      </c>
      <c r="D112" s="46">
        <v>170</v>
      </c>
      <c r="E112" s="50">
        <v>0</v>
      </c>
      <c r="F112" s="50">
        <v>0</v>
      </c>
      <c r="G112" s="50">
        <v>0</v>
      </c>
      <c r="H112" s="50">
        <v>1018</v>
      </c>
      <c r="I112" s="159">
        <f t="shared" si="9"/>
        <v>1188</v>
      </c>
      <c r="K112" s="176"/>
      <c r="L112" s="170"/>
      <c r="M112" s="140"/>
      <c r="N112" s="170"/>
      <c r="O112" s="167"/>
    </row>
    <row r="113" spans="1:15" s="26" customFormat="1" ht="15">
      <c r="A113" s="25" t="s">
        <v>468</v>
      </c>
      <c r="B113" s="35">
        <v>425221</v>
      </c>
      <c r="C113" s="48" t="s">
        <v>149</v>
      </c>
      <c r="D113" s="46">
        <v>0</v>
      </c>
      <c r="E113" s="50">
        <v>0</v>
      </c>
      <c r="F113" s="50">
        <v>0</v>
      </c>
      <c r="G113" s="50">
        <v>0</v>
      </c>
      <c r="H113" s="50">
        <v>1188</v>
      </c>
      <c r="I113" s="159">
        <f t="shared" si="9"/>
        <v>1188</v>
      </c>
      <c r="K113" s="176"/>
      <c r="L113" s="170"/>
      <c r="M113" s="140"/>
      <c r="N113" s="170"/>
      <c r="O113" s="167"/>
    </row>
    <row r="114" spans="1:15" s="26" customFormat="1" ht="15">
      <c r="A114" s="25" t="s">
        <v>469</v>
      </c>
      <c r="B114" s="35">
        <v>425222</v>
      </c>
      <c r="C114" s="48" t="s">
        <v>150</v>
      </c>
      <c r="D114" s="46">
        <v>44</v>
      </c>
      <c r="E114" s="50">
        <v>0</v>
      </c>
      <c r="F114" s="50">
        <v>0</v>
      </c>
      <c r="G114" s="50">
        <v>0</v>
      </c>
      <c r="H114" s="50">
        <v>196</v>
      </c>
      <c r="I114" s="159">
        <f t="shared" si="9"/>
        <v>240</v>
      </c>
      <c r="K114" s="176"/>
      <c r="L114" s="170"/>
      <c r="M114" s="140"/>
      <c r="N114" s="170"/>
      <c r="O114" s="167"/>
    </row>
    <row r="115" spans="1:15" s="26" customFormat="1" ht="15">
      <c r="A115" s="25" t="s">
        <v>318</v>
      </c>
      <c r="B115" s="35">
        <v>425223</v>
      </c>
      <c r="C115" s="48" t="s">
        <v>151</v>
      </c>
      <c r="D115" s="46">
        <v>5</v>
      </c>
      <c r="E115" s="50">
        <v>0</v>
      </c>
      <c r="F115" s="50">
        <v>0</v>
      </c>
      <c r="G115" s="50">
        <v>0</v>
      </c>
      <c r="H115" s="50">
        <v>235</v>
      </c>
      <c r="I115" s="159">
        <f t="shared" si="9"/>
        <v>240</v>
      </c>
      <c r="K115" s="176"/>
      <c r="L115" s="170"/>
      <c r="M115" s="140"/>
      <c r="N115" s="170"/>
      <c r="O115" s="167"/>
    </row>
    <row r="116" spans="1:15" s="26" customFormat="1" ht="25.5">
      <c r="A116" s="25" t="s">
        <v>319</v>
      </c>
      <c r="B116" s="35">
        <v>425225</v>
      </c>
      <c r="C116" s="48" t="s">
        <v>152</v>
      </c>
      <c r="D116" s="46">
        <v>0</v>
      </c>
      <c r="E116" s="50">
        <v>0</v>
      </c>
      <c r="F116" s="50">
        <v>0</v>
      </c>
      <c r="G116" s="50">
        <v>0</v>
      </c>
      <c r="H116" s="50">
        <v>120</v>
      </c>
      <c r="I116" s="159">
        <f t="shared" si="9"/>
        <v>120</v>
      </c>
      <c r="K116" s="176"/>
      <c r="L116" s="170"/>
      <c r="M116" s="140"/>
      <c r="N116" s="170"/>
      <c r="O116" s="167"/>
    </row>
    <row r="117" spans="1:15" s="26" customFormat="1" ht="15">
      <c r="A117" s="25" t="s">
        <v>320</v>
      </c>
      <c r="B117" s="35">
        <v>425227</v>
      </c>
      <c r="C117" s="48" t="s">
        <v>153</v>
      </c>
      <c r="D117" s="46">
        <v>0</v>
      </c>
      <c r="E117" s="50">
        <v>0</v>
      </c>
      <c r="F117" s="50">
        <v>0</v>
      </c>
      <c r="G117" s="50">
        <v>0</v>
      </c>
      <c r="H117" s="50">
        <v>120</v>
      </c>
      <c r="I117" s="159">
        <f t="shared" si="9"/>
        <v>120</v>
      </c>
      <c r="K117" s="176"/>
      <c r="L117" s="170"/>
      <c r="M117" s="140"/>
      <c r="N117" s="170"/>
      <c r="O117" s="167"/>
    </row>
    <row r="118" spans="1:15" s="26" customFormat="1" ht="15">
      <c r="A118" s="25" t="s">
        <v>321</v>
      </c>
      <c r="B118" s="35">
        <v>425229</v>
      </c>
      <c r="C118" s="48" t="s">
        <v>154</v>
      </c>
      <c r="D118" s="46">
        <v>0</v>
      </c>
      <c r="E118" s="50">
        <v>0</v>
      </c>
      <c r="F118" s="50">
        <v>0</v>
      </c>
      <c r="G118" s="50">
        <v>0</v>
      </c>
      <c r="H118" s="50">
        <v>480</v>
      </c>
      <c r="I118" s="159">
        <f t="shared" si="9"/>
        <v>480</v>
      </c>
      <c r="K118" s="176"/>
      <c r="L118" s="170"/>
      <c r="M118" s="140"/>
      <c r="N118" s="170"/>
      <c r="O118" s="167"/>
    </row>
    <row r="119" spans="1:15" s="26" customFormat="1" ht="15">
      <c r="A119" s="25" t="s">
        <v>322</v>
      </c>
      <c r="B119" s="35">
        <v>425252</v>
      </c>
      <c r="C119" s="48" t="s">
        <v>155</v>
      </c>
      <c r="D119" s="46">
        <v>476</v>
      </c>
      <c r="E119" s="50">
        <v>0</v>
      </c>
      <c r="F119" s="50">
        <v>100</v>
      </c>
      <c r="G119" s="50">
        <v>0</v>
      </c>
      <c r="H119" s="50">
        <v>6624</v>
      </c>
      <c r="I119" s="159">
        <f t="shared" si="9"/>
        <v>7200</v>
      </c>
      <c r="K119" s="176"/>
      <c r="L119" s="170"/>
      <c r="M119" s="140"/>
      <c r="N119" s="170"/>
      <c r="O119" s="167"/>
    </row>
    <row r="120" spans="1:15" s="26" customFormat="1" ht="25.5">
      <c r="A120" s="25" t="s">
        <v>323</v>
      </c>
      <c r="B120" s="35">
        <v>425253</v>
      </c>
      <c r="C120" s="48" t="s">
        <v>156</v>
      </c>
      <c r="D120" s="46">
        <v>0</v>
      </c>
      <c r="E120" s="50">
        <v>0</v>
      </c>
      <c r="F120" s="50">
        <v>0</v>
      </c>
      <c r="G120" s="50">
        <v>0</v>
      </c>
      <c r="H120" s="50">
        <v>3600</v>
      </c>
      <c r="I120" s="159">
        <f t="shared" si="9"/>
        <v>3600</v>
      </c>
      <c r="K120" s="176"/>
      <c r="L120" s="170"/>
      <c r="M120" s="140"/>
      <c r="N120" s="170"/>
      <c r="O120" s="167"/>
    </row>
    <row r="121" spans="1:15" s="26" customFormat="1" ht="15">
      <c r="A121" s="25" t="s">
        <v>470</v>
      </c>
      <c r="B121" s="35">
        <v>425281</v>
      </c>
      <c r="C121" s="48" t="s">
        <v>157</v>
      </c>
      <c r="D121" s="46">
        <v>160</v>
      </c>
      <c r="E121" s="50">
        <v>0</v>
      </c>
      <c r="F121" s="50">
        <v>0</v>
      </c>
      <c r="G121" s="50">
        <v>0</v>
      </c>
      <c r="H121" s="50">
        <v>1028</v>
      </c>
      <c r="I121" s="159">
        <f t="shared" si="9"/>
        <v>1188</v>
      </c>
      <c r="K121" s="176"/>
      <c r="L121" s="170"/>
      <c r="M121" s="140"/>
      <c r="N121" s="170"/>
      <c r="O121" s="167"/>
    </row>
    <row r="122" spans="1:15" s="26" customFormat="1" ht="15">
      <c r="A122" s="25" t="s">
        <v>324</v>
      </c>
      <c r="B122" s="35">
        <v>425291</v>
      </c>
      <c r="C122" s="48" t="s">
        <v>158</v>
      </c>
      <c r="D122" s="46">
        <v>0</v>
      </c>
      <c r="E122" s="50">
        <v>0</v>
      </c>
      <c r="F122" s="50">
        <v>0</v>
      </c>
      <c r="G122" s="50">
        <v>0</v>
      </c>
      <c r="H122" s="50">
        <v>1188</v>
      </c>
      <c r="I122" s="159">
        <f t="shared" si="9"/>
        <v>1188</v>
      </c>
      <c r="K122" s="176"/>
      <c r="L122" s="170"/>
      <c r="M122" s="140"/>
      <c r="N122" s="170"/>
      <c r="O122" s="167"/>
    </row>
    <row r="123" spans="1:15" s="26" customFormat="1" ht="15">
      <c r="A123" s="24" t="s">
        <v>325</v>
      </c>
      <c r="B123" s="36">
        <v>426</v>
      </c>
      <c r="C123" s="47" t="s">
        <v>159</v>
      </c>
      <c r="D123" s="51">
        <f>SUM(D124:D162)</f>
        <v>66165</v>
      </c>
      <c r="E123" s="51">
        <f>E124+E125+E126+E127+E128+E129+E130+E131+E132+E133+E134+E135+E136+E137+E138+E139+E140+E141+E142+E143+E144+E145+E146+E147+E148+E149+E150+E151+E152+E153+E154+E155+E156+E157+E158+E159+E160+E161+E162</f>
        <v>0</v>
      </c>
      <c r="F123" s="51">
        <f>F124+F125+F126+F127+F128+F129+F130+F131+F132+F133+F134+F135+F136+F137+F138+F139+F140+F141+F142+F143+F144+F145+F146+F147+F148+F149+F150+F151+F152+F153+F154+F155+F156+F157+F158+F159+F160+F161+F162</f>
        <v>2656778</v>
      </c>
      <c r="G123" s="51">
        <f>G124+G125+G126+G127+G128+G129+G130+G131+G132+G133+G134+G135+G136+G137+G138+G139+G140+G141+G142+G143+G144+G145+G146+G147+G148+G149+G150+G151+G152+G153+G154+G155+G156+G157+G158+G159+G160+G161+G162</f>
        <v>400</v>
      </c>
      <c r="H123" s="51">
        <f>H124+H125+H126+H127+H128+H129+H130+H131+H132+H133+H134+H135+H136+H137+H138+H139+H140+H141+H142+H143+H144+H145+H146+H147+H148+H149+H150+H151+H152+H153+H154+H155+H156+H157+H158+H159+H160+H161+H162</f>
        <v>33052</v>
      </c>
      <c r="I123" s="73">
        <f>I124+I125+I126+I127+I128+I129+I130+I131+I132+I133+I134+I135+I136+I137+I138+I139+I140+I141+I142+I143+I144+I145+I146+I147+I148+I149+I150+I151+I152+I153+I154+I155+I156+I157+I158+I159+I160+I161+I162</f>
        <v>2756395</v>
      </c>
      <c r="K123" s="172"/>
      <c r="L123" s="182"/>
      <c r="M123" s="140"/>
      <c r="N123" s="170"/>
      <c r="O123" s="167"/>
    </row>
    <row r="124" spans="1:15" s="22" customFormat="1" ht="15">
      <c r="A124" s="25" t="s">
        <v>326</v>
      </c>
      <c r="B124" s="35">
        <v>426111</v>
      </c>
      <c r="C124" s="48" t="s">
        <v>160</v>
      </c>
      <c r="D124" s="50">
        <v>2866</v>
      </c>
      <c r="E124" s="50">
        <v>0</v>
      </c>
      <c r="F124" s="50">
        <v>200</v>
      </c>
      <c r="G124" s="50">
        <v>400</v>
      </c>
      <c r="H124" s="50">
        <v>2534</v>
      </c>
      <c r="I124" s="159">
        <f>D124+E124+F124+G124+H124</f>
        <v>6000</v>
      </c>
      <c r="K124" s="177"/>
      <c r="L124" s="183"/>
      <c r="M124" s="140"/>
      <c r="N124" s="167"/>
      <c r="O124" s="167"/>
    </row>
    <row r="125" spans="1:15" s="26" customFormat="1" ht="15">
      <c r="A125" s="25" t="s">
        <v>327</v>
      </c>
      <c r="B125" s="35">
        <v>426121</v>
      </c>
      <c r="C125" s="72" t="s">
        <v>161</v>
      </c>
      <c r="D125" s="50">
        <v>480</v>
      </c>
      <c r="E125" s="50">
        <v>0</v>
      </c>
      <c r="F125" s="50">
        <v>0</v>
      </c>
      <c r="G125" s="50">
        <v>0</v>
      </c>
      <c r="H125" s="50">
        <v>180</v>
      </c>
      <c r="I125" s="159">
        <f aca="true" t="shared" si="10" ref="I125:I162">D125+E125+F125+G125+H125</f>
        <v>660</v>
      </c>
      <c r="K125" s="176"/>
      <c r="L125" s="170"/>
      <c r="M125" s="140"/>
      <c r="N125" s="170"/>
      <c r="O125" s="167"/>
    </row>
    <row r="126" spans="1:15" s="26" customFormat="1" ht="15">
      <c r="A126" s="25" t="s">
        <v>328</v>
      </c>
      <c r="B126" s="35">
        <v>426124</v>
      </c>
      <c r="C126" s="48" t="s">
        <v>471</v>
      </c>
      <c r="D126" s="50">
        <v>420</v>
      </c>
      <c r="E126" s="50">
        <v>0</v>
      </c>
      <c r="F126" s="50">
        <v>0</v>
      </c>
      <c r="G126" s="50">
        <v>0</v>
      </c>
      <c r="H126" s="50">
        <v>300</v>
      </c>
      <c r="I126" s="159">
        <f t="shared" si="10"/>
        <v>720</v>
      </c>
      <c r="K126" s="176"/>
      <c r="L126" s="170"/>
      <c r="M126" s="140"/>
      <c r="N126" s="170"/>
      <c r="O126" s="167"/>
    </row>
    <row r="127" spans="1:15" s="26" customFormat="1" ht="39">
      <c r="A127" s="25" t="s">
        <v>329</v>
      </c>
      <c r="B127" s="35">
        <v>426191</v>
      </c>
      <c r="C127" s="74" t="s">
        <v>472</v>
      </c>
      <c r="D127" s="50">
        <v>600</v>
      </c>
      <c r="E127" s="50">
        <v>0</v>
      </c>
      <c r="F127" s="50">
        <v>0</v>
      </c>
      <c r="G127" s="50">
        <v>0</v>
      </c>
      <c r="H127" s="50">
        <v>540</v>
      </c>
      <c r="I127" s="159">
        <f t="shared" si="10"/>
        <v>1140</v>
      </c>
      <c r="K127" s="176"/>
      <c r="L127" s="170"/>
      <c r="M127" s="140"/>
      <c r="N127" s="170"/>
      <c r="O127" s="167"/>
    </row>
    <row r="128" spans="1:15" s="26" customFormat="1" ht="15">
      <c r="A128" s="25" t="s">
        <v>330</v>
      </c>
      <c r="B128" s="35">
        <v>426211</v>
      </c>
      <c r="C128" s="48" t="s">
        <v>162</v>
      </c>
      <c r="D128" s="50">
        <v>0</v>
      </c>
      <c r="E128" s="50">
        <v>0</v>
      </c>
      <c r="F128" s="50">
        <v>0</v>
      </c>
      <c r="G128" s="50">
        <v>0</v>
      </c>
      <c r="H128" s="50">
        <v>60</v>
      </c>
      <c r="I128" s="159">
        <f t="shared" si="10"/>
        <v>60</v>
      </c>
      <c r="K128" s="176"/>
      <c r="L128" s="170"/>
      <c r="M128" s="140"/>
      <c r="N128" s="170"/>
      <c r="O128" s="167"/>
    </row>
    <row r="129" spans="1:15" s="26" customFormat="1" ht="15">
      <c r="A129" s="25" t="s">
        <v>331</v>
      </c>
      <c r="B129" s="35">
        <v>426221</v>
      </c>
      <c r="C129" s="48" t="s">
        <v>163</v>
      </c>
      <c r="D129" s="50">
        <v>0</v>
      </c>
      <c r="E129" s="50">
        <v>0</v>
      </c>
      <c r="F129" s="50">
        <v>0</v>
      </c>
      <c r="G129" s="50">
        <v>0</v>
      </c>
      <c r="H129" s="50">
        <v>204</v>
      </c>
      <c r="I129" s="159">
        <f t="shared" si="10"/>
        <v>204</v>
      </c>
      <c r="K129" s="176"/>
      <c r="L129" s="170"/>
      <c r="M129" s="140"/>
      <c r="N129" s="170"/>
      <c r="O129" s="167"/>
    </row>
    <row r="130" spans="1:15" s="26" customFormat="1" ht="15">
      <c r="A130" s="25" t="s">
        <v>332</v>
      </c>
      <c r="B130" s="35">
        <v>426311</v>
      </c>
      <c r="C130" s="48" t="s">
        <v>164</v>
      </c>
      <c r="D130" s="50">
        <v>200</v>
      </c>
      <c r="E130" s="50">
        <v>0</v>
      </c>
      <c r="F130" s="50">
        <v>0</v>
      </c>
      <c r="G130" s="50">
        <v>0</v>
      </c>
      <c r="H130" s="50">
        <v>520</v>
      </c>
      <c r="I130" s="159">
        <f t="shared" si="10"/>
        <v>720</v>
      </c>
      <c r="K130" s="176"/>
      <c r="L130" s="170"/>
      <c r="M130" s="140"/>
      <c r="N130" s="170"/>
      <c r="O130" s="167"/>
    </row>
    <row r="131" spans="1:15" s="26" customFormat="1" ht="15">
      <c r="A131" s="25" t="s">
        <v>333</v>
      </c>
      <c r="B131" s="35">
        <v>426312</v>
      </c>
      <c r="C131" s="48" t="s">
        <v>165</v>
      </c>
      <c r="D131" s="50">
        <v>200</v>
      </c>
      <c r="E131" s="50">
        <v>0</v>
      </c>
      <c r="F131" s="50">
        <v>0</v>
      </c>
      <c r="G131" s="50">
        <v>0</v>
      </c>
      <c r="H131" s="50">
        <v>196</v>
      </c>
      <c r="I131" s="159">
        <f t="shared" si="10"/>
        <v>396</v>
      </c>
      <c r="K131" s="176"/>
      <c r="L131" s="170"/>
      <c r="M131" s="140"/>
      <c r="N131" s="170"/>
      <c r="O131" s="167"/>
    </row>
    <row r="132" spans="1:15" s="26" customFormat="1" ht="15">
      <c r="A132" s="29" t="s">
        <v>334</v>
      </c>
      <c r="B132" s="70">
        <v>426411</v>
      </c>
      <c r="C132" s="71" t="s">
        <v>166</v>
      </c>
      <c r="D132" s="50">
        <v>1650</v>
      </c>
      <c r="E132" s="50">
        <v>0</v>
      </c>
      <c r="F132" s="50">
        <v>2560</v>
      </c>
      <c r="G132" s="50">
        <v>0</v>
      </c>
      <c r="H132" s="50">
        <v>1790</v>
      </c>
      <c r="I132" s="159">
        <f t="shared" si="10"/>
        <v>6000</v>
      </c>
      <c r="K132" s="176"/>
      <c r="L132" s="170"/>
      <c r="M132" s="140"/>
      <c r="N132" s="170"/>
      <c r="O132" s="167"/>
    </row>
    <row r="133" spans="1:15" s="26" customFormat="1" ht="15">
      <c r="A133" s="29" t="s">
        <v>335</v>
      </c>
      <c r="B133" s="70">
        <v>426413</v>
      </c>
      <c r="C133" s="71" t="s">
        <v>167</v>
      </c>
      <c r="D133" s="50">
        <v>0</v>
      </c>
      <c r="E133" s="50">
        <v>0</v>
      </c>
      <c r="F133" s="50">
        <v>0</v>
      </c>
      <c r="G133" s="50">
        <v>0</v>
      </c>
      <c r="H133" s="50">
        <v>360</v>
      </c>
      <c r="I133" s="159">
        <f t="shared" si="10"/>
        <v>360</v>
      </c>
      <c r="K133" s="176"/>
      <c r="L133" s="170"/>
      <c r="M133" s="140"/>
      <c r="N133" s="170"/>
      <c r="O133" s="167"/>
    </row>
    <row r="134" spans="1:15" s="26" customFormat="1" ht="15">
      <c r="A134" s="29" t="s">
        <v>336</v>
      </c>
      <c r="B134" s="70">
        <v>426491</v>
      </c>
      <c r="C134" s="71" t="s">
        <v>168</v>
      </c>
      <c r="D134" s="50">
        <v>750</v>
      </c>
      <c r="E134" s="50">
        <v>0</v>
      </c>
      <c r="F134" s="50">
        <v>0</v>
      </c>
      <c r="G134" s="50">
        <v>0</v>
      </c>
      <c r="H134" s="50">
        <v>78</v>
      </c>
      <c r="I134" s="159">
        <f t="shared" si="10"/>
        <v>828</v>
      </c>
      <c r="K134" s="176"/>
      <c r="L134" s="170"/>
      <c r="M134" s="140"/>
      <c r="N134" s="170"/>
      <c r="O134" s="167"/>
    </row>
    <row r="135" spans="1:15" s="26" customFormat="1" ht="15">
      <c r="A135" s="29" t="s">
        <v>337</v>
      </c>
      <c r="B135" s="70">
        <v>426531</v>
      </c>
      <c r="C135" s="75" t="s">
        <v>169</v>
      </c>
      <c r="D135" s="50">
        <v>0</v>
      </c>
      <c r="E135" s="50">
        <v>0</v>
      </c>
      <c r="F135" s="50">
        <v>0</v>
      </c>
      <c r="G135" s="50">
        <v>0</v>
      </c>
      <c r="H135" s="50">
        <v>240</v>
      </c>
      <c r="I135" s="159">
        <f t="shared" si="10"/>
        <v>240</v>
      </c>
      <c r="K135" s="176"/>
      <c r="L135" s="170"/>
      <c r="M135" s="140"/>
      <c r="N135" s="170"/>
      <c r="O135" s="167"/>
    </row>
    <row r="136" spans="1:15" s="26" customFormat="1" ht="15">
      <c r="A136" s="29" t="s">
        <v>338</v>
      </c>
      <c r="B136" s="70">
        <v>426541</v>
      </c>
      <c r="C136" s="75" t="s">
        <v>170</v>
      </c>
      <c r="D136" s="50">
        <v>0</v>
      </c>
      <c r="E136" s="50">
        <v>0</v>
      </c>
      <c r="F136" s="50">
        <v>0</v>
      </c>
      <c r="G136" s="50">
        <v>0</v>
      </c>
      <c r="H136" s="50">
        <v>240</v>
      </c>
      <c r="I136" s="159">
        <f t="shared" si="10"/>
        <v>240</v>
      </c>
      <c r="K136" s="176"/>
      <c r="L136" s="170"/>
      <c r="M136" s="140"/>
      <c r="N136" s="170"/>
      <c r="O136" s="167"/>
    </row>
    <row r="137" spans="1:15" s="26" customFormat="1" ht="15">
      <c r="A137" s="29" t="s">
        <v>339</v>
      </c>
      <c r="B137" s="70">
        <v>426591</v>
      </c>
      <c r="C137" s="75" t="s">
        <v>171</v>
      </c>
      <c r="D137" s="50">
        <v>0</v>
      </c>
      <c r="E137" s="50">
        <v>0</v>
      </c>
      <c r="F137" s="50">
        <v>0</v>
      </c>
      <c r="G137" s="50">
        <v>0</v>
      </c>
      <c r="H137" s="50">
        <v>336</v>
      </c>
      <c r="I137" s="159">
        <f t="shared" si="10"/>
        <v>336</v>
      </c>
      <c r="K137" s="176"/>
      <c r="L137" s="170"/>
      <c r="M137" s="140"/>
      <c r="N137" s="170"/>
      <c r="O137" s="167"/>
    </row>
    <row r="138" spans="1:15" s="26" customFormat="1" ht="15">
      <c r="A138" s="29" t="s">
        <v>340</v>
      </c>
      <c r="B138" s="70">
        <v>426711</v>
      </c>
      <c r="C138" s="71" t="s">
        <v>172</v>
      </c>
      <c r="D138" s="50">
        <v>2000</v>
      </c>
      <c r="E138" s="50">
        <v>0</v>
      </c>
      <c r="F138" s="50">
        <v>170</v>
      </c>
      <c r="G138" s="50">
        <v>0</v>
      </c>
      <c r="H138" s="50">
        <v>230</v>
      </c>
      <c r="I138" s="159">
        <f t="shared" si="10"/>
        <v>2400</v>
      </c>
      <c r="K138" s="176"/>
      <c r="L138" s="170"/>
      <c r="M138" s="140"/>
      <c r="N138" s="170"/>
      <c r="O138" s="167"/>
    </row>
    <row r="139" spans="1:15" s="26" customFormat="1" ht="15">
      <c r="A139" s="29" t="s">
        <v>341</v>
      </c>
      <c r="B139" s="70">
        <v>4267111</v>
      </c>
      <c r="C139" s="71" t="s">
        <v>173</v>
      </c>
      <c r="D139" s="50">
        <v>7</v>
      </c>
      <c r="E139" s="50">
        <v>0</v>
      </c>
      <c r="F139" s="50">
        <v>593</v>
      </c>
      <c r="G139" s="50">
        <v>0</v>
      </c>
      <c r="H139" s="50">
        <v>1800</v>
      </c>
      <c r="I139" s="159">
        <f t="shared" si="10"/>
        <v>2400</v>
      </c>
      <c r="K139" s="176"/>
      <c r="L139" s="170"/>
      <c r="M139" s="140"/>
      <c r="N139" s="170"/>
      <c r="O139" s="167"/>
    </row>
    <row r="140" spans="1:15" s="26" customFormat="1" ht="15">
      <c r="A140" s="29" t="s">
        <v>342</v>
      </c>
      <c r="B140" s="70">
        <v>4267112</v>
      </c>
      <c r="C140" s="71" t="s">
        <v>174</v>
      </c>
      <c r="D140" s="50">
        <v>222</v>
      </c>
      <c r="E140" s="50">
        <v>0</v>
      </c>
      <c r="F140" s="50">
        <v>393</v>
      </c>
      <c r="G140" s="50">
        <v>0</v>
      </c>
      <c r="H140" s="50">
        <v>585</v>
      </c>
      <c r="I140" s="159">
        <f t="shared" si="10"/>
        <v>1200</v>
      </c>
      <c r="K140" s="176"/>
      <c r="L140" s="170"/>
      <c r="M140" s="140"/>
      <c r="N140" s="170"/>
      <c r="O140" s="167"/>
    </row>
    <row r="141" spans="1:15" s="26" customFormat="1" ht="15">
      <c r="A141" s="29" t="s">
        <v>343</v>
      </c>
      <c r="B141" s="70">
        <v>426721</v>
      </c>
      <c r="C141" s="75" t="s">
        <v>175</v>
      </c>
      <c r="D141" s="50">
        <v>31770</v>
      </c>
      <c r="E141" s="50">
        <v>0</v>
      </c>
      <c r="F141" s="50">
        <v>13278</v>
      </c>
      <c r="G141" s="50">
        <v>0</v>
      </c>
      <c r="H141" s="50">
        <v>552</v>
      </c>
      <c r="I141" s="159">
        <f t="shared" si="10"/>
        <v>45600</v>
      </c>
      <c r="K141" s="176"/>
      <c r="L141" s="170"/>
      <c r="M141" s="140"/>
      <c r="N141" s="170"/>
      <c r="O141" s="167"/>
    </row>
    <row r="142" spans="1:15" s="26" customFormat="1" ht="26.25">
      <c r="A142" s="29" t="s">
        <v>344</v>
      </c>
      <c r="B142" s="70">
        <v>426751</v>
      </c>
      <c r="C142" s="75" t="s">
        <v>176</v>
      </c>
      <c r="D142" s="50">
        <v>0</v>
      </c>
      <c r="E142" s="50">
        <v>0</v>
      </c>
      <c r="F142" s="50">
        <v>2628083</v>
      </c>
      <c r="G142" s="50">
        <v>0</v>
      </c>
      <c r="H142" s="50">
        <v>0</v>
      </c>
      <c r="I142" s="159">
        <f t="shared" si="10"/>
        <v>2628083</v>
      </c>
      <c r="K142" s="176"/>
      <c r="L142" s="170"/>
      <c r="M142" s="140"/>
      <c r="N142" s="170"/>
      <c r="O142" s="167"/>
    </row>
    <row r="143" spans="1:15" s="26" customFormat="1" ht="15">
      <c r="A143" s="29" t="s">
        <v>345</v>
      </c>
      <c r="B143" s="70">
        <v>426741</v>
      </c>
      <c r="C143" s="75" t="s">
        <v>177</v>
      </c>
      <c r="D143" s="50">
        <v>0</v>
      </c>
      <c r="E143" s="50">
        <v>0</v>
      </c>
      <c r="F143" s="50">
        <v>0</v>
      </c>
      <c r="G143" s="50">
        <v>0</v>
      </c>
      <c r="H143" s="50">
        <v>11000</v>
      </c>
      <c r="I143" s="159">
        <f t="shared" si="10"/>
        <v>11000</v>
      </c>
      <c r="K143" s="176"/>
      <c r="L143" s="170"/>
      <c r="M143" s="140"/>
      <c r="N143" s="170"/>
      <c r="O143" s="167"/>
    </row>
    <row r="144" spans="1:15" s="26" customFormat="1" ht="15">
      <c r="A144" s="29" t="s">
        <v>346</v>
      </c>
      <c r="B144" s="70">
        <v>4267511</v>
      </c>
      <c r="C144" s="75" t="s">
        <v>178</v>
      </c>
      <c r="D144" s="50">
        <v>0</v>
      </c>
      <c r="E144" s="50">
        <v>0</v>
      </c>
      <c r="F144" s="50">
        <v>0</v>
      </c>
      <c r="G144" s="50">
        <v>0</v>
      </c>
      <c r="H144" s="50">
        <v>300</v>
      </c>
      <c r="I144" s="159">
        <f t="shared" si="10"/>
        <v>300</v>
      </c>
      <c r="K144" s="176"/>
      <c r="L144" s="170"/>
      <c r="M144" s="140"/>
      <c r="N144" s="170"/>
      <c r="O144" s="167"/>
    </row>
    <row r="145" spans="1:15" s="26" customFormat="1" ht="51.75">
      <c r="A145" s="29" t="s">
        <v>347</v>
      </c>
      <c r="B145" s="70">
        <v>426791</v>
      </c>
      <c r="C145" s="75" t="s">
        <v>179</v>
      </c>
      <c r="D145" s="50">
        <v>1900</v>
      </c>
      <c r="E145" s="50">
        <v>0</v>
      </c>
      <c r="F145" s="50">
        <v>1603</v>
      </c>
      <c r="G145" s="50">
        <v>0</v>
      </c>
      <c r="H145" s="50">
        <v>1297</v>
      </c>
      <c r="I145" s="159">
        <f t="shared" si="10"/>
        <v>4800</v>
      </c>
      <c r="K145" s="176"/>
      <c r="L145" s="170"/>
      <c r="M145" s="140"/>
      <c r="N145" s="170"/>
      <c r="O145" s="167"/>
    </row>
    <row r="146" spans="1:15" s="26" customFormat="1" ht="14.25" customHeight="1">
      <c r="A146" s="29" t="s">
        <v>348</v>
      </c>
      <c r="B146" s="70">
        <v>4267911</v>
      </c>
      <c r="C146" s="71" t="s">
        <v>180</v>
      </c>
      <c r="D146" s="50">
        <v>1240</v>
      </c>
      <c r="E146" s="50">
        <v>0</v>
      </c>
      <c r="F146" s="50">
        <v>1000</v>
      </c>
      <c r="G146" s="50">
        <v>0</v>
      </c>
      <c r="H146" s="50">
        <v>160</v>
      </c>
      <c r="I146" s="159">
        <f t="shared" si="10"/>
        <v>2400</v>
      </c>
      <c r="K146" s="176"/>
      <c r="L146" s="170"/>
      <c r="M146" s="140"/>
      <c r="N146" s="170"/>
      <c r="O146" s="167"/>
    </row>
    <row r="147" spans="1:15" s="26" customFormat="1" ht="17.25" customHeight="1">
      <c r="A147" s="29" t="s">
        <v>349</v>
      </c>
      <c r="B147" s="70">
        <v>4267912</v>
      </c>
      <c r="C147" s="71" t="s">
        <v>181</v>
      </c>
      <c r="D147" s="50">
        <v>0</v>
      </c>
      <c r="E147" s="50">
        <v>0</v>
      </c>
      <c r="F147" s="50">
        <v>0</v>
      </c>
      <c r="G147" s="46">
        <v>0</v>
      </c>
      <c r="H147" s="50">
        <v>960</v>
      </c>
      <c r="I147" s="159">
        <f t="shared" si="10"/>
        <v>960</v>
      </c>
      <c r="K147" s="176"/>
      <c r="L147" s="170"/>
      <c r="M147" s="140"/>
      <c r="N147" s="170"/>
      <c r="O147" s="167"/>
    </row>
    <row r="148" spans="1:15" s="26" customFormat="1" ht="15">
      <c r="A148" s="29" t="s">
        <v>350</v>
      </c>
      <c r="B148" s="70">
        <v>4267913</v>
      </c>
      <c r="C148" s="71" t="s">
        <v>182</v>
      </c>
      <c r="D148" s="50">
        <v>411</v>
      </c>
      <c r="E148" s="50">
        <v>0</v>
      </c>
      <c r="F148" s="50">
        <v>400</v>
      </c>
      <c r="G148" s="50">
        <v>0</v>
      </c>
      <c r="H148" s="50">
        <v>149</v>
      </c>
      <c r="I148" s="159">
        <f t="shared" si="10"/>
        <v>960</v>
      </c>
      <c r="K148" s="176"/>
      <c r="L148" s="170"/>
      <c r="M148" s="140"/>
      <c r="N148" s="170"/>
      <c r="O148" s="167"/>
    </row>
    <row r="149" spans="1:15" s="26" customFormat="1" ht="15">
      <c r="A149" s="29" t="s">
        <v>351</v>
      </c>
      <c r="B149" s="70">
        <v>4267914</v>
      </c>
      <c r="C149" s="71" t="s">
        <v>183</v>
      </c>
      <c r="D149" s="50">
        <v>463</v>
      </c>
      <c r="E149" s="50">
        <v>0</v>
      </c>
      <c r="F149" s="50">
        <v>200</v>
      </c>
      <c r="G149" s="50">
        <v>0</v>
      </c>
      <c r="H149" s="50">
        <v>477</v>
      </c>
      <c r="I149" s="159">
        <f t="shared" si="10"/>
        <v>1140</v>
      </c>
      <c r="K149" s="176"/>
      <c r="L149" s="170"/>
      <c r="M149" s="140"/>
      <c r="N149" s="170"/>
      <c r="O149" s="167"/>
    </row>
    <row r="150" spans="1:15" s="26" customFormat="1" ht="25.5">
      <c r="A150" s="29" t="s">
        <v>352</v>
      </c>
      <c r="B150" s="70">
        <v>4267915</v>
      </c>
      <c r="C150" s="71" t="s">
        <v>478</v>
      </c>
      <c r="D150" s="50">
        <v>502</v>
      </c>
      <c r="E150" s="50">
        <v>0</v>
      </c>
      <c r="F150" s="50">
        <v>600</v>
      </c>
      <c r="G150" s="50">
        <v>0</v>
      </c>
      <c r="H150" s="50">
        <v>98</v>
      </c>
      <c r="I150" s="159">
        <f t="shared" si="10"/>
        <v>1200</v>
      </c>
      <c r="K150" s="176"/>
      <c r="L150" s="170"/>
      <c r="M150" s="140"/>
      <c r="N150" s="170"/>
      <c r="O150" s="167"/>
    </row>
    <row r="151" spans="1:15" s="26" customFormat="1" ht="15">
      <c r="A151" s="29" t="s">
        <v>353</v>
      </c>
      <c r="B151" s="70">
        <v>4267916</v>
      </c>
      <c r="C151" s="71" t="s">
        <v>184</v>
      </c>
      <c r="D151" s="50">
        <v>2400</v>
      </c>
      <c r="E151" s="50">
        <v>0</v>
      </c>
      <c r="F151" s="50">
        <v>4513</v>
      </c>
      <c r="G151" s="50">
        <v>0</v>
      </c>
      <c r="H151" s="50">
        <v>287</v>
      </c>
      <c r="I151" s="159">
        <f t="shared" si="10"/>
        <v>7200</v>
      </c>
      <c r="K151" s="176"/>
      <c r="L151" s="170"/>
      <c r="M151" s="140"/>
      <c r="N151" s="170"/>
      <c r="O151" s="167"/>
    </row>
    <row r="152" spans="1:15" s="26" customFormat="1" ht="17.25" customHeight="1">
      <c r="A152" s="29" t="s">
        <v>354</v>
      </c>
      <c r="B152" s="70">
        <v>4267917</v>
      </c>
      <c r="C152" s="71" t="s">
        <v>185</v>
      </c>
      <c r="D152" s="50">
        <v>15000</v>
      </c>
      <c r="E152" s="50">
        <v>0</v>
      </c>
      <c r="F152" s="50">
        <v>2185</v>
      </c>
      <c r="G152" s="50">
        <v>0</v>
      </c>
      <c r="H152" s="50">
        <v>815</v>
      </c>
      <c r="I152" s="159">
        <f t="shared" si="10"/>
        <v>18000</v>
      </c>
      <c r="K152" s="176"/>
      <c r="L152" s="170"/>
      <c r="M152" s="140"/>
      <c r="N152" s="170"/>
      <c r="O152" s="167"/>
    </row>
    <row r="153" spans="1:15" s="26" customFormat="1" ht="15">
      <c r="A153" s="29" t="s">
        <v>355</v>
      </c>
      <c r="B153" s="70">
        <v>426811</v>
      </c>
      <c r="C153" s="71" t="s">
        <v>186</v>
      </c>
      <c r="D153" s="50">
        <v>500</v>
      </c>
      <c r="E153" s="50">
        <v>0</v>
      </c>
      <c r="F153" s="50">
        <v>0</v>
      </c>
      <c r="G153" s="50">
        <v>0</v>
      </c>
      <c r="H153" s="50">
        <v>688</v>
      </c>
      <c r="I153" s="159">
        <f t="shared" si="10"/>
        <v>1188</v>
      </c>
      <c r="K153" s="176"/>
      <c r="L153" s="170"/>
      <c r="M153" s="140"/>
      <c r="N153" s="170"/>
      <c r="O153" s="167"/>
    </row>
    <row r="154" spans="1:15" s="26" customFormat="1" ht="15">
      <c r="A154" s="25" t="s">
        <v>356</v>
      </c>
      <c r="B154" s="35">
        <v>426821</v>
      </c>
      <c r="C154" s="76" t="s">
        <v>187</v>
      </c>
      <c r="D154" s="50">
        <v>0</v>
      </c>
      <c r="E154" s="50">
        <v>0</v>
      </c>
      <c r="F154" s="50">
        <v>0</v>
      </c>
      <c r="G154" s="50">
        <v>0</v>
      </c>
      <c r="H154" s="50">
        <v>1680</v>
      </c>
      <c r="I154" s="159">
        <f t="shared" si="10"/>
        <v>1680</v>
      </c>
      <c r="K154" s="176"/>
      <c r="L154" s="170"/>
      <c r="M154" s="140"/>
      <c r="N154" s="170"/>
      <c r="O154" s="167"/>
    </row>
    <row r="155" spans="1:15" s="26" customFormat="1" ht="25.5">
      <c r="A155" s="25" t="s">
        <v>357</v>
      </c>
      <c r="B155" s="35">
        <v>426822</v>
      </c>
      <c r="C155" s="76" t="s">
        <v>188</v>
      </c>
      <c r="D155" s="50">
        <v>720</v>
      </c>
      <c r="E155" s="50">
        <v>0</v>
      </c>
      <c r="F155" s="50">
        <v>0</v>
      </c>
      <c r="G155" s="50">
        <v>0</v>
      </c>
      <c r="H155" s="50">
        <v>1200</v>
      </c>
      <c r="I155" s="159">
        <f t="shared" si="10"/>
        <v>1920</v>
      </c>
      <c r="K155" s="176"/>
      <c r="L155" s="170"/>
      <c r="M155" s="140"/>
      <c r="N155" s="170"/>
      <c r="O155" s="167"/>
    </row>
    <row r="156" spans="1:15" s="26" customFormat="1" ht="15.75" customHeight="1">
      <c r="A156" s="25" t="s">
        <v>358</v>
      </c>
      <c r="B156" s="35">
        <v>426829</v>
      </c>
      <c r="C156" s="76" t="s">
        <v>409</v>
      </c>
      <c r="D156" s="50">
        <v>100</v>
      </c>
      <c r="E156" s="50">
        <v>0</v>
      </c>
      <c r="F156" s="50">
        <v>0</v>
      </c>
      <c r="G156" s="50">
        <v>0</v>
      </c>
      <c r="H156" s="50">
        <v>200</v>
      </c>
      <c r="I156" s="159">
        <f t="shared" si="10"/>
        <v>300</v>
      </c>
      <c r="K156" s="176"/>
      <c r="L156" s="170"/>
      <c r="M156" s="140"/>
      <c r="N156" s="170"/>
      <c r="O156" s="167"/>
    </row>
    <row r="157" spans="1:15" s="26" customFormat="1" ht="25.5">
      <c r="A157" s="25" t="s">
        <v>359</v>
      </c>
      <c r="B157" s="35">
        <v>426911</v>
      </c>
      <c r="C157" s="48" t="s">
        <v>189</v>
      </c>
      <c r="D157" s="46">
        <v>564</v>
      </c>
      <c r="E157" s="50">
        <v>0</v>
      </c>
      <c r="F157" s="50">
        <v>100</v>
      </c>
      <c r="G157" s="50">
        <v>0</v>
      </c>
      <c r="H157" s="50">
        <v>524</v>
      </c>
      <c r="I157" s="159">
        <f t="shared" si="10"/>
        <v>1188</v>
      </c>
      <c r="K157" s="176"/>
      <c r="L157" s="170"/>
      <c r="M157" s="140"/>
      <c r="N157" s="170"/>
      <c r="O157" s="167"/>
    </row>
    <row r="158" spans="1:15" s="26" customFormat="1" ht="15">
      <c r="A158" s="25" t="s">
        <v>360</v>
      </c>
      <c r="B158" s="35">
        <v>426912</v>
      </c>
      <c r="C158" s="72" t="s">
        <v>398</v>
      </c>
      <c r="D158" s="46">
        <v>300</v>
      </c>
      <c r="E158" s="50">
        <v>0</v>
      </c>
      <c r="F158" s="50">
        <v>0</v>
      </c>
      <c r="G158" s="50">
        <v>0</v>
      </c>
      <c r="H158" s="50">
        <v>540</v>
      </c>
      <c r="I158" s="159">
        <f t="shared" si="10"/>
        <v>840</v>
      </c>
      <c r="K158" s="176"/>
      <c r="L158" s="170"/>
      <c r="M158" s="140"/>
      <c r="N158" s="170"/>
      <c r="O158" s="167"/>
    </row>
    <row r="159" spans="1:15" s="26" customFormat="1" ht="15">
      <c r="A159" s="25" t="s">
        <v>361</v>
      </c>
      <c r="B159" s="35">
        <v>426913</v>
      </c>
      <c r="C159" s="72" t="s">
        <v>190</v>
      </c>
      <c r="D159" s="46">
        <v>200</v>
      </c>
      <c r="E159" s="50">
        <v>0</v>
      </c>
      <c r="F159" s="50">
        <v>0</v>
      </c>
      <c r="G159" s="50">
        <v>0</v>
      </c>
      <c r="H159" s="50">
        <v>940</v>
      </c>
      <c r="I159" s="159">
        <f t="shared" si="10"/>
        <v>1140</v>
      </c>
      <c r="K159" s="176"/>
      <c r="L159" s="170"/>
      <c r="M159" s="140"/>
      <c r="N159" s="170"/>
      <c r="O159" s="167"/>
    </row>
    <row r="160" spans="1:15" s="26" customFormat="1" ht="15">
      <c r="A160" s="25" t="s">
        <v>362</v>
      </c>
      <c r="B160" s="35">
        <v>426914</v>
      </c>
      <c r="C160" s="72" t="s">
        <v>191</v>
      </c>
      <c r="D160" s="46">
        <v>0</v>
      </c>
      <c r="E160" s="50">
        <v>0</v>
      </c>
      <c r="F160" s="50">
        <v>0</v>
      </c>
      <c r="G160" s="50">
        <v>0</v>
      </c>
      <c r="H160" s="50">
        <v>72</v>
      </c>
      <c r="I160" s="159">
        <f t="shared" si="10"/>
        <v>72</v>
      </c>
      <c r="K160" s="176"/>
      <c r="L160" s="170"/>
      <c r="M160" s="140"/>
      <c r="N160" s="170"/>
      <c r="O160" s="167"/>
    </row>
    <row r="161" spans="1:15" s="26" customFormat="1" ht="15">
      <c r="A161" s="25" t="s">
        <v>363</v>
      </c>
      <c r="B161" s="35">
        <v>426915</v>
      </c>
      <c r="C161" s="72" t="s">
        <v>192</v>
      </c>
      <c r="D161" s="46">
        <v>400</v>
      </c>
      <c r="E161" s="50">
        <v>0</v>
      </c>
      <c r="F161" s="50">
        <v>400</v>
      </c>
      <c r="G161" s="50">
        <v>0</v>
      </c>
      <c r="H161" s="50">
        <v>40</v>
      </c>
      <c r="I161" s="159">
        <f t="shared" si="10"/>
        <v>840</v>
      </c>
      <c r="K161" s="176"/>
      <c r="L161" s="170"/>
      <c r="M161" s="140"/>
      <c r="N161" s="170"/>
      <c r="O161" s="167"/>
    </row>
    <row r="162" spans="1:15" s="26" customFormat="1" ht="26.25">
      <c r="A162" s="25" t="s">
        <v>364</v>
      </c>
      <c r="B162" s="35">
        <v>426919</v>
      </c>
      <c r="C162" s="72" t="s">
        <v>193</v>
      </c>
      <c r="D162" s="46">
        <v>300</v>
      </c>
      <c r="E162" s="50">
        <v>0</v>
      </c>
      <c r="F162" s="46">
        <v>500</v>
      </c>
      <c r="G162" s="50">
        <v>0</v>
      </c>
      <c r="H162" s="50">
        <v>880</v>
      </c>
      <c r="I162" s="159">
        <f t="shared" si="10"/>
        <v>1680</v>
      </c>
      <c r="K162" s="176"/>
      <c r="L162" s="170"/>
      <c r="M162" s="140"/>
      <c r="N162" s="170"/>
      <c r="O162" s="167"/>
    </row>
    <row r="163" spans="1:15" s="26" customFormat="1" ht="15">
      <c r="A163" s="24" t="s">
        <v>365</v>
      </c>
      <c r="B163" s="36">
        <v>44</v>
      </c>
      <c r="C163" s="47" t="s">
        <v>385</v>
      </c>
      <c r="D163" s="45">
        <f>D164</f>
        <v>0</v>
      </c>
      <c r="E163" s="45">
        <f>E164</f>
        <v>0</v>
      </c>
      <c r="F163" s="45">
        <f>F164</f>
        <v>0</v>
      </c>
      <c r="G163" s="45">
        <f>G164</f>
        <v>0</v>
      </c>
      <c r="H163" s="51">
        <f>H164</f>
        <v>200</v>
      </c>
      <c r="I163" s="158">
        <f>SUM(D163:H163)</f>
        <v>200</v>
      </c>
      <c r="K163" s="172"/>
      <c r="L163" s="182"/>
      <c r="M163" s="140"/>
      <c r="N163" s="170"/>
      <c r="O163" s="167"/>
    </row>
    <row r="164" spans="1:15" s="26" customFormat="1" ht="15">
      <c r="A164" s="24" t="s">
        <v>366</v>
      </c>
      <c r="B164" s="36">
        <v>444</v>
      </c>
      <c r="C164" s="47" t="s">
        <v>194</v>
      </c>
      <c r="D164" s="45">
        <f aca="true" t="shared" si="11" ref="D164:I164">D165+D166</f>
        <v>0</v>
      </c>
      <c r="E164" s="45">
        <f t="shared" si="11"/>
        <v>0</v>
      </c>
      <c r="F164" s="45">
        <f t="shared" si="11"/>
        <v>0</v>
      </c>
      <c r="G164" s="45">
        <f t="shared" si="11"/>
        <v>0</v>
      </c>
      <c r="H164" s="51">
        <f t="shared" si="11"/>
        <v>200</v>
      </c>
      <c r="I164" s="73">
        <f t="shared" si="11"/>
        <v>200</v>
      </c>
      <c r="K164" s="172"/>
      <c r="L164" s="182"/>
      <c r="M164" s="140"/>
      <c r="N164" s="170"/>
      <c r="O164" s="167"/>
    </row>
    <row r="165" spans="1:15" s="26" customFormat="1" ht="15">
      <c r="A165" s="25" t="s">
        <v>367</v>
      </c>
      <c r="B165" s="35">
        <v>444111</v>
      </c>
      <c r="C165" s="48" t="s">
        <v>195</v>
      </c>
      <c r="D165" s="46">
        <v>0</v>
      </c>
      <c r="E165" s="46">
        <v>0</v>
      </c>
      <c r="F165" s="46">
        <v>0</v>
      </c>
      <c r="G165" s="46">
        <v>0</v>
      </c>
      <c r="H165" s="77">
        <v>50</v>
      </c>
      <c r="I165" s="159">
        <f>D165+E165+F165+G165+H165</f>
        <v>50</v>
      </c>
      <c r="K165" s="177"/>
      <c r="L165" s="167"/>
      <c r="M165" s="140"/>
      <c r="N165" s="170"/>
      <c r="O165" s="167"/>
    </row>
    <row r="166" spans="1:15" s="22" customFormat="1" ht="15">
      <c r="A166" s="25" t="s">
        <v>368</v>
      </c>
      <c r="B166" s="35">
        <v>444211</v>
      </c>
      <c r="C166" s="48" t="s">
        <v>196</v>
      </c>
      <c r="D166" s="46">
        <v>0</v>
      </c>
      <c r="E166" s="46">
        <v>0</v>
      </c>
      <c r="F166" s="46">
        <v>0</v>
      </c>
      <c r="G166" s="46">
        <v>0</v>
      </c>
      <c r="H166" s="77">
        <v>150</v>
      </c>
      <c r="I166" s="159">
        <f>D166+E166+F166+G166+H166</f>
        <v>150</v>
      </c>
      <c r="K166" s="177"/>
      <c r="L166" s="167"/>
      <c r="M166" s="140"/>
      <c r="N166" s="167"/>
      <c r="O166" s="167"/>
    </row>
    <row r="167" spans="1:15" s="22" customFormat="1" ht="15">
      <c r="A167" s="24" t="s">
        <v>369</v>
      </c>
      <c r="B167" s="36">
        <v>46</v>
      </c>
      <c r="C167" s="47" t="s">
        <v>473</v>
      </c>
      <c r="D167" s="45">
        <v>0</v>
      </c>
      <c r="E167" s="45">
        <f>E168</f>
        <v>0</v>
      </c>
      <c r="F167" s="45">
        <f>F168</f>
        <v>0</v>
      </c>
      <c r="G167" s="45">
        <f>G168</f>
        <v>0</v>
      </c>
      <c r="H167" s="161">
        <f>H168</f>
        <v>4500</v>
      </c>
      <c r="I167" s="158">
        <f>I168</f>
        <v>4500</v>
      </c>
      <c r="K167" s="172"/>
      <c r="L167" s="182"/>
      <c r="M167" s="140"/>
      <c r="N167" s="167"/>
      <c r="O167" s="167"/>
    </row>
    <row r="168" spans="1:15" s="26" customFormat="1" ht="15">
      <c r="A168" s="24" t="s">
        <v>370</v>
      </c>
      <c r="B168" s="36">
        <v>465</v>
      </c>
      <c r="C168" s="47" t="s">
        <v>405</v>
      </c>
      <c r="D168" s="45">
        <v>0</v>
      </c>
      <c r="E168" s="45">
        <f>E169+E170</f>
        <v>0</v>
      </c>
      <c r="F168" s="45">
        <f>F169+F170</f>
        <v>0</v>
      </c>
      <c r="G168" s="45">
        <f>G169+G170</f>
        <v>0</v>
      </c>
      <c r="H168" s="161">
        <f>H169</f>
        <v>4500</v>
      </c>
      <c r="I168" s="158">
        <f>I169</f>
        <v>4500</v>
      </c>
      <c r="K168" s="172"/>
      <c r="L168" s="182"/>
      <c r="M168" s="140"/>
      <c r="N168" s="170"/>
      <c r="O168" s="167"/>
    </row>
    <row r="169" spans="1:15" s="26" customFormat="1" ht="15">
      <c r="A169" s="25" t="s">
        <v>413</v>
      </c>
      <c r="B169" s="35">
        <v>465112</v>
      </c>
      <c r="C169" s="48" t="s">
        <v>406</v>
      </c>
      <c r="D169" s="46">
        <v>0</v>
      </c>
      <c r="E169" s="46">
        <v>0</v>
      </c>
      <c r="F169" s="46">
        <v>0</v>
      </c>
      <c r="G169" s="46">
        <v>0</v>
      </c>
      <c r="H169" s="77">
        <v>4500</v>
      </c>
      <c r="I169" s="159">
        <f>D169+E169+F169+G169+H169</f>
        <v>4500</v>
      </c>
      <c r="K169" s="176"/>
      <c r="L169" s="170"/>
      <c r="M169" s="140"/>
      <c r="N169" s="170"/>
      <c r="O169" s="167"/>
    </row>
    <row r="170" spans="1:15" s="26" customFormat="1" ht="15">
      <c r="A170" s="24" t="s">
        <v>414</v>
      </c>
      <c r="B170" s="36">
        <v>48</v>
      </c>
      <c r="C170" s="47" t="s">
        <v>474</v>
      </c>
      <c r="D170" s="45">
        <f>D171+D178</f>
        <v>0</v>
      </c>
      <c r="E170" s="45">
        <f>E171+E178</f>
        <v>0</v>
      </c>
      <c r="F170" s="45">
        <f>F171+F178</f>
        <v>0</v>
      </c>
      <c r="G170" s="51">
        <f>G171+G178</f>
        <v>0</v>
      </c>
      <c r="H170" s="51">
        <f>H171+H178</f>
        <v>2500</v>
      </c>
      <c r="I170" s="158">
        <f>SUM(D170:H170)</f>
        <v>2500</v>
      </c>
      <c r="K170" s="172"/>
      <c r="L170" s="182"/>
      <c r="M170" s="140"/>
      <c r="N170" s="170"/>
      <c r="O170" s="167"/>
    </row>
    <row r="171" spans="1:15" s="26" customFormat="1" ht="15">
      <c r="A171" s="24" t="s">
        <v>415</v>
      </c>
      <c r="B171" s="36">
        <v>482</v>
      </c>
      <c r="C171" s="47" t="s">
        <v>410</v>
      </c>
      <c r="D171" s="45">
        <f aca="true" t="shared" si="12" ref="D171:I171">D172+D173+D174+D175+D176+D177</f>
        <v>0</v>
      </c>
      <c r="E171" s="45">
        <f t="shared" si="12"/>
        <v>0</v>
      </c>
      <c r="F171" s="45">
        <f t="shared" si="12"/>
        <v>0</v>
      </c>
      <c r="G171" s="45">
        <f t="shared" si="12"/>
        <v>0</v>
      </c>
      <c r="H171" s="51">
        <f t="shared" si="12"/>
        <v>1900</v>
      </c>
      <c r="I171" s="73">
        <f t="shared" si="12"/>
        <v>1900</v>
      </c>
      <c r="K171" s="172"/>
      <c r="L171" s="182"/>
      <c r="M171" s="140"/>
      <c r="N171" s="170"/>
      <c r="O171" s="167"/>
    </row>
    <row r="172" spans="1:15" s="26" customFormat="1" ht="15">
      <c r="A172" s="25" t="s">
        <v>416</v>
      </c>
      <c r="B172" s="35">
        <v>482141</v>
      </c>
      <c r="C172" s="48" t="s">
        <v>197</v>
      </c>
      <c r="D172" s="46">
        <v>0</v>
      </c>
      <c r="E172" s="46">
        <v>0</v>
      </c>
      <c r="F172" s="46">
        <v>0</v>
      </c>
      <c r="G172" s="50">
        <v>0</v>
      </c>
      <c r="H172" s="77">
        <v>100</v>
      </c>
      <c r="I172" s="159">
        <f aca="true" t="shared" si="13" ref="I172:I177">D172+E172+F172+G172+H172</f>
        <v>100</v>
      </c>
      <c r="K172" s="177"/>
      <c r="L172" s="167"/>
      <c r="M172" s="140"/>
      <c r="N172" s="170"/>
      <c r="O172" s="167"/>
    </row>
    <row r="173" spans="1:15" s="22" customFormat="1" ht="15">
      <c r="A173" s="25" t="s">
        <v>417</v>
      </c>
      <c r="B173" s="35">
        <v>482211</v>
      </c>
      <c r="C173" s="48" t="s">
        <v>198</v>
      </c>
      <c r="D173" s="46">
        <v>0</v>
      </c>
      <c r="E173" s="46">
        <v>0</v>
      </c>
      <c r="F173" s="46">
        <v>0</v>
      </c>
      <c r="G173" s="50">
        <v>0</v>
      </c>
      <c r="H173" s="77">
        <v>450</v>
      </c>
      <c r="I173" s="159">
        <f t="shared" si="13"/>
        <v>450</v>
      </c>
      <c r="K173" s="177"/>
      <c r="L173" s="167"/>
      <c r="M173" s="140"/>
      <c r="N173" s="167"/>
      <c r="O173" s="167"/>
    </row>
    <row r="174" spans="1:15" s="22" customFormat="1" ht="15">
      <c r="A174" s="25" t="s">
        <v>418</v>
      </c>
      <c r="B174" s="35">
        <v>482241</v>
      </c>
      <c r="C174" s="48" t="s">
        <v>199</v>
      </c>
      <c r="D174" s="46">
        <v>0</v>
      </c>
      <c r="E174" s="46">
        <v>0</v>
      </c>
      <c r="F174" s="46">
        <v>0</v>
      </c>
      <c r="G174" s="50">
        <v>0</v>
      </c>
      <c r="H174" s="77">
        <v>100</v>
      </c>
      <c r="I174" s="159">
        <f t="shared" si="13"/>
        <v>100</v>
      </c>
      <c r="K174" s="176"/>
      <c r="L174" s="170"/>
      <c r="M174" s="140"/>
      <c r="N174" s="167"/>
      <c r="O174" s="167"/>
    </row>
    <row r="175" spans="1:15" s="26" customFormat="1" ht="15">
      <c r="A175" s="25" t="s">
        <v>419</v>
      </c>
      <c r="B175" s="35">
        <v>482251</v>
      </c>
      <c r="C175" s="48" t="s">
        <v>200</v>
      </c>
      <c r="D175" s="46">
        <v>0</v>
      </c>
      <c r="E175" s="46">
        <v>0</v>
      </c>
      <c r="F175" s="46">
        <v>0</v>
      </c>
      <c r="G175" s="50">
        <v>0</v>
      </c>
      <c r="H175" s="77">
        <v>900</v>
      </c>
      <c r="I175" s="159">
        <f t="shared" si="13"/>
        <v>900</v>
      </c>
      <c r="K175" s="176"/>
      <c r="L175" s="170"/>
      <c r="M175" s="140"/>
      <c r="N175" s="170"/>
      <c r="O175" s="167"/>
    </row>
    <row r="176" spans="1:15" s="26" customFormat="1" ht="15">
      <c r="A176" s="25" t="s">
        <v>420</v>
      </c>
      <c r="B176" s="35">
        <v>482294</v>
      </c>
      <c r="C176" s="48" t="s">
        <v>201</v>
      </c>
      <c r="D176" s="46">
        <v>0</v>
      </c>
      <c r="E176" s="46">
        <v>0</v>
      </c>
      <c r="F176" s="46">
        <v>0</v>
      </c>
      <c r="G176" s="50">
        <v>0</v>
      </c>
      <c r="H176" s="77">
        <v>300</v>
      </c>
      <c r="I176" s="159">
        <f t="shared" si="13"/>
        <v>300</v>
      </c>
      <c r="K176" s="176"/>
      <c r="L176" s="170"/>
      <c r="M176" s="140"/>
      <c r="N176" s="170"/>
      <c r="O176" s="167"/>
    </row>
    <row r="177" spans="1:15" s="26" customFormat="1" ht="15">
      <c r="A177" s="25" t="s">
        <v>421</v>
      </c>
      <c r="B177" s="35">
        <v>482341</v>
      </c>
      <c r="C177" s="48" t="s">
        <v>202</v>
      </c>
      <c r="D177" s="46">
        <v>0</v>
      </c>
      <c r="E177" s="46">
        <v>0</v>
      </c>
      <c r="F177" s="46">
        <v>0</v>
      </c>
      <c r="G177" s="50">
        <v>0</v>
      </c>
      <c r="H177" s="77">
        <v>50</v>
      </c>
      <c r="I177" s="159">
        <f t="shared" si="13"/>
        <v>50</v>
      </c>
      <c r="K177" s="176"/>
      <c r="L177" s="170"/>
      <c r="M177" s="140"/>
      <c r="N177" s="170"/>
      <c r="O177" s="167"/>
    </row>
    <row r="178" spans="1:15" s="26" customFormat="1" ht="15">
      <c r="A178" s="24" t="s">
        <v>422</v>
      </c>
      <c r="B178" s="36">
        <v>483</v>
      </c>
      <c r="C178" s="78" t="s">
        <v>203</v>
      </c>
      <c r="D178" s="45">
        <f aca="true" t="shared" si="14" ref="D178:I178">D179+D180</f>
        <v>0</v>
      </c>
      <c r="E178" s="45">
        <f t="shared" si="14"/>
        <v>0</v>
      </c>
      <c r="F178" s="45">
        <f t="shared" si="14"/>
        <v>0</v>
      </c>
      <c r="G178" s="45">
        <f t="shared" si="14"/>
        <v>0</v>
      </c>
      <c r="H178" s="51">
        <f t="shared" si="14"/>
        <v>600</v>
      </c>
      <c r="I178" s="73">
        <f t="shared" si="14"/>
        <v>600</v>
      </c>
      <c r="K178" s="172"/>
      <c r="L178" s="182"/>
      <c r="M178" s="140"/>
      <c r="N178" s="170"/>
      <c r="O178" s="167"/>
    </row>
    <row r="179" spans="1:15" s="26" customFormat="1" ht="15">
      <c r="A179" s="25" t="s">
        <v>423</v>
      </c>
      <c r="B179" s="35">
        <v>483111</v>
      </c>
      <c r="C179" s="48" t="s">
        <v>204</v>
      </c>
      <c r="D179" s="46">
        <v>0</v>
      </c>
      <c r="E179" s="46">
        <v>0</v>
      </c>
      <c r="F179" s="46">
        <v>0</v>
      </c>
      <c r="G179" s="50">
        <v>0</v>
      </c>
      <c r="H179" s="77">
        <v>100</v>
      </c>
      <c r="I179" s="159">
        <f>D179+E179+F179+G179+H179</f>
        <v>100</v>
      </c>
      <c r="K179" s="176"/>
      <c r="L179" s="170"/>
      <c r="M179" s="140"/>
      <c r="N179" s="170"/>
      <c r="O179" s="167"/>
    </row>
    <row r="180" spans="1:15" s="26" customFormat="1" ht="15.75" thickBot="1">
      <c r="A180" s="25" t="s">
        <v>424</v>
      </c>
      <c r="B180" s="35">
        <v>483112</v>
      </c>
      <c r="C180" s="48" t="s">
        <v>205</v>
      </c>
      <c r="D180" s="46">
        <v>0</v>
      </c>
      <c r="E180" s="46">
        <v>0</v>
      </c>
      <c r="F180" s="46">
        <v>0</v>
      </c>
      <c r="G180" s="50">
        <v>0</v>
      </c>
      <c r="H180" s="77">
        <v>500</v>
      </c>
      <c r="I180" s="159">
        <f>D180+E180+F180+G180+H180</f>
        <v>500</v>
      </c>
      <c r="K180" s="177"/>
      <c r="L180" s="167"/>
      <c r="M180" s="140"/>
      <c r="N180" s="170"/>
      <c r="O180" s="167"/>
    </row>
    <row r="181" spans="1:15" s="22" customFormat="1" ht="15.75" thickBot="1">
      <c r="A181" s="62" t="s">
        <v>35</v>
      </c>
      <c r="B181" s="63">
        <v>5</v>
      </c>
      <c r="C181" s="64" t="s">
        <v>382</v>
      </c>
      <c r="D181" s="65">
        <f aca="true" t="shared" si="15" ref="D181:I181">D182</f>
        <v>600</v>
      </c>
      <c r="E181" s="65">
        <f t="shared" si="15"/>
        <v>0</v>
      </c>
      <c r="F181" s="65">
        <f t="shared" si="15"/>
        <v>0</v>
      </c>
      <c r="G181" s="79">
        <f t="shared" si="15"/>
        <v>0</v>
      </c>
      <c r="H181" s="79">
        <f t="shared" si="15"/>
        <v>29152</v>
      </c>
      <c r="I181" s="155">
        <f t="shared" si="15"/>
        <v>29752</v>
      </c>
      <c r="K181" s="172"/>
      <c r="L181" s="182"/>
      <c r="M181" s="140"/>
      <c r="N181" s="167"/>
      <c r="O181" s="167"/>
    </row>
    <row r="182" spans="1:15" s="26" customFormat="1" ht="15">
      <c r="A182" s="80" t="s">
        <v>36</v>
      </c>
      <c r="B182" s="81">
        <v>51</v>
      </c>
      <c r="C182" s="82" t="s">
        <v>383</v>
      </c>
      <c r="D182" s="83">
        <f aca="true" t="shared" si="16" ref="D182:I182">D183</f>
        <v>600</v>
      </c>
      <c r="E182" s="83">
        <f t="shared" si="16"/>
        <v>0</v>
      </c>
      <c r="F182" s="83">
        <f t="shared" si="16"/>
        <v>0</v>
      </c>
      <c r="G182" s="84">
        <f t="shared" si="16"/>
        <v>0</v>
      </c>
      <c r="H182" s="84">
        <f t="shared" si="16"/>
        <v>29152</v>
      </c>
      <c r="I182" s="162">
        <f t="shared" si="16"/>
        <v>29752</v>
      </c>
      <c r="K182" s="172"/>
      <c r="L182" s="182"/>
      <c r="M182" s="140"/>
      <c r="N182" s="170"/>
      <c r="O182" s="167"/>
    </row>
    <row r="183" spans="1:15" s="26" customFormat="1" ht="15">
      <c r="A183" s="24" t="s">
        <v>37</v>
      </c>
      <c r="B183" s="36">
        <v>512</v>
      </c>
      <c r="C183" s="47" t="s">
        <v>206</v>
      </c>
      <c r="D183" s="45">
        <f aca="true" t="shared" si="17" ref="D183:I183">D185+D186+D187+D188+D189+D190+D191+D192+D193+D194+D195+D196+D197+D184</f>
        <v>600</v>
      </c>
      <c r="E183" s="45">
        <f t="shared" si="17"/>
        <v>0</v>
      </c>
      <c r="F183" s="45">
        <f t="shared" si="17"/>
        <v>0</v>
      </c>
      <c r="G183" s="45">
        <f t="shared" si="17"/>
        <v>0</v>
      </c>
      <c r="H183" s="51">
        <f t="shared" si="17"/>
        <v>29152</v>
      </c>
      <c r="I183" s="73">
        <f t="shared" si="17"/>
        <v>29752</v>
      </c>
      <c r="K183" s="172"/>
      <c r="L183" s="182"/>
      <c r="M183" s="140"/>
      <c r="N183" s="170"/>
      <c r="O183" s="167"/>
    </row>
    <row r="184" spans="1:15" s="26" customFormat="1" ht="15">
      <c r="A184" s="25" t="s">
        <v>371</v>
      </c>
      <c r="B184" s="36">
        <v>511399</v>
      </c>
      <c r="C184" s="177" t="s">
        <v>486</v>
      </c>
      <c r="D184" s="46">
        <v>0</v>
      </c>
      <c r="E184" s="46">
        <v>0</v>
      </c>
      <c r="F184" s="46">
        <v>0</v>
      </c>
      <c r="G184" s="50">
        <v>0</v>
      </c>
      <c r="H184" s="184">
        <v>3000</v>
      </c>
      <c r="I184" s="184">
        <v>3000</v>
      </c>
      <c r="K184" s="177"/>
      <c r="L184" s="187"/>
      <c r="M184" s="140"/>
      <c r="N184" s="170"/>
      <c r="O184" s="167"/>
    </row>
    <row r="185" spans="1:15" s="22" customFormat="1" ht="15">
      <c r="A185" s="25" t="s">
        <v>372</v>
      </c>
      <c r="B185" s="35">
        <v>512211</v>
      </c>
      <c r="C185" s="48" t="s">
        <v>207</v>
      </c>
      <c r="D185" s="46">
        <v>0</v>
      </c>
      <c r="E185" s="46">
        <v>0</v>
      </c>
      <c r="F185" s="46">
        <v>0</v>
      </c>
      <c r="G185" s="50">
        <v>0</v>
      </c>
      <c r="H185" s="52">
        <v>1140</v>
      </c>
      <c r="I185" s="159">
        <f>D185+E185+F185+G185+H185</f>
        <v>1140</v>
      </c>
      <c r="K185" s="177"/>
      <c r="L185" s="187"/>
      <c r="M185" s="140"/>
      <c r="N185" s="167"/>
      <c r="O185" s="167"/>
    </row>
    <row r="186" spans="1:15" s="22" customFormat="1" ht="15">
      <c r="A186" s="25" t="s">
        <v>373</v>
      </c>
      <c r="B186" s="35">
        <v>512212</v>
      </c>
      <c r="C186" s="48" t="s">
        <v>208</v>
      </c>
      <c r="D186" s="46">
        <v>0</v>
      </c>
      <c r="E186" s="46">
        <v>0</v>
      </c>
      <c r="F186" s="46">
        <v>0</v>
      </c>
      <c r="G186" s="50">
        <v>0</v>
      </c>
      <c r="H186" s="52">
        <v>840</v>
      </c>
      <c r="I186" s="159">
        <f aca="true" t="shared" si="18" ref="I186:I197">D186+E186+F186+G186+H186</f>
        <v>840</v>
      </c>
      <c r="K186" s="177"/>
      <c r="L186" s="187"/>
      <c r="M186" s="140"/>
      <c r="N186" s="167"/>
      <c r="O186" s="167"/>
    </row>
    <row r="187" spans="1:15" s="22" customFormat="1" ht="15">
      <c r="A187" s="25" t="s">
        <v>425</v>
      </c>
      <c r="B187" s="35">
        <v>512221</v>
      </c>
      <c r="C187" s="48" t="s">
        <v>209</v>
      </c>
      <c r="D187" s="46">
        <v>0</v>
      </c>
      <c r="E187" s="46">
        <v>0</v>
      </c>
      <c r="F187" s="46">
        <v>0</v>
      </c>
      <c r="G187" s="50">
        <v>0</v>
      </c>
      <c r="H187" s="52">
        <v>3600</v>
      </c>
      <c r="I187" s="159">
        <f t="shared" si="18"/>
        <v>3600</v>
      </c>
      <c r="K187" s="177"/>
      <c r="L187" s="187"/>
      <c r="M187" s="140"/>
      <c r="N187" s="167"/>
      <c r="O187" s="167"/>
    </row>
    <row r="188" spans="1:15" s="22" customFormat="1" ht="15">
      <c r="A188" s="25" t="s">
        <v>374</v>
      </c>
      <c r="B188" s="35">
        <v>512222</v>
      </c>
      <c r="C188" s="48" t="s">
        <v>210</v>
      </c>
      <c r="D188" s="46">
        <v>0</v>
      </c>
      <c r="E188" s="46">
        <v>0</v>
      </c>
      <c r="F188" s="46">
        <v>0</v>
      </c>
      <c r="G188" s="50">
        <v>0</v>
      </c>
      <c r="H188" s="52">
        <v>960</v>
      </c>
      <c r="I188" s="159">
        <f t="shared" si="18"/>
        <v>960</v>
      </c>
      <c r="K188" s="177"/>
      <c r="L188" s="187"/>
      <c r="M188" s="140"/>
      <c r="N188" s="167"/>
      <c r="O188" s="167"/>
    </row>
    <row r="189" spans="1:15" s="22" customFormat="1" ht="25.5">
      <c r="A189" s="25" t="s">
        <v>375</v>
      </c>
      <c r="B189" s="35">
        <v>512231</v>
      </c>
      <c r="C189" s="48" t="s">
        <v>211</v>
      </c>
      <c r="D189" s="46">
        <v>0</v>
      </c>
      <c r="E189" s="46">
        <v>0</v>
      </c>
      <c r="F189" s="46">
        <v>0</v>
      </c>
      <c r="G189" s="50">
        <v>0</v>
      </c>
      <c r="H189" s="52">
        <v>96</v>
      </c>
      <c r="I189" s="159">
        <f t="shared" si="18"/>
        <v>96</v>
      </c>
      <c r="K189" s="177"/>
      <c r="L189" s="187"/>
      <c r="M189" s="140"/>
      <c r="N189" s="167"/>
      <c r="O189" s="167"/>
    </row>
    <row r="190" spans="1:15" s="22" customFormat="1" ht="15">
      <c r="A190" s="25" t="s">
        <v>404</v>
      </c>
      <c r="B190" s="35">
        <v>512232</v>
      </c>
      <c r="C190" s="48" t="s">
        <v>212</v>
      </c>
      <c r="D190" s="46">
        <v>0</v>
      </c>
      <c r="E190" s="46">
        <v>0</v>
      </c>
      <c r="F190" s="46">
        <v>0</v>
      </c>
      <c r="G190" s="50">
        <v>0</v>
      </c>
      <c r="H190" s="52">
        <v>60</v>
      </c>
      <c r="I190" s="159">
        <f t="shared" si="18"/>
        <v>60</v>
      </c>
      <c r="K190" s="176"/>
      <c r="L190" s="170"/>
      <c r="M190" s="140"/>
      <c r="N190" s="167"/>
      <c r="O190" s="167"/>
    </row>
    <row r="191" spans="1:15" s="26" customFormat="1" ht="15">
      <c r="A191" s="25" t="s">
        <v>376</v>
      </c>
      <c r="B191" s="35">
        <v>512251</v>
      </c>
      <c r="C191" s="48" t="s">
        <v>213</v>
      </c>
      <c r="D191" s="46">
        <v>0</v>
      </c>
      <c r="E191" s="46">
        <v>0</v>
      </c>
      <c r="F191" s="46">
        <v>0</v>
      </c>
      <c r="G191" s="50">
        <v>0</v>
      </c>
      <c r="H191" s="52">
        <v>1188</v>
      </c>
      <c r="I191" s="159">
        <f t="shared" si="18"/>
        <v>1188</v>
      </c>
      <c r="K191" s="176"/>
      <c r="L191" s="170"/>
      <c r="M191" s="140"/>
      <c r="N191" s="170"/>
      <c r="O191" s="167"/>
    </row>
    <row r="192" spans="1:15" s="26" customFormat="1" ht="15">
      <c r="A192" s="25" t="s">
        <v>377</v>
      </c>
      <c r="B192" s="35">
        <v>5122511</v>
      </c>
      <c r="C192" s="72" t="s">
        <v>214</v>
      </c>
      <c r="D192" s="46">
        <v>0</v>
      </c>
      <c r="E192" s="46">
        <v>0</v>
      </c>
      <c r="F192" s="46">
        <v>0</v>
      </c>
      <c r="G192" s="50">
        <v>0</v>
      </c>
      <c r="H192" s="52">
        <v>1188</v>
      </c>
      <c r="I192" s="159">
        <f t="shared" si="18"/>
        <v>1188</v>
      </c>
      <c r="K192" s="176"/>
      <c r="L192" s="170"/>
      <c r="M192" s="140"/>
      <c r="N192" s="170"/>
      <c r="O192" s="167"/>
    </row>
    <row r="193" spans="1:15" s="26" customFormat="1" ht="15">
      <c r="A193" s="25" t="s">
        <v>378</v>
      </c>
      <c r="B193" s="35">
        <v>512411</v>
      </c>
      <c r="C193" s="72" t="s">
        <v>215</v>
      </c>
      <c r="D193" s="46">
        <v>0</v>
      </c>
      <c r="E193" s="46">
        <v>0</v>
      </c>
      <c r="F193" s="46">
        <v>0</v>
      </c>
      <c r="G193" s="50">
        <v>0</v>
      </c>
      <c r="H193" s="52">
        <v>480</v>
      </c>
      <c r="I193" s="159">
        <f t="shared" si="18"/>
        <v>480</v>
      </c>
      <c r="K193" s="176"/>
      <c r="L193" s="170"/>
      <c r="M193" s="140"/>
      <c r="N193" s="170"/>
      <c r="O193" s="167"/>
    </row>
    <row r="194" spans="1:15" s="26" customFormat="1" ht="15">
      <c r="A194" s="25" t="s">
        <v>379</v>
      </c>
      <c r="B194" s="35">
        <v>512511</v>
      </c>
      <c r="C194" s="48" t="s">
        <v>216</v>
      </c>
      <c r="D194" s="46">
        <v>0</v>
      </c>
      <c r="E194" s="46">
        <v>0</v>
      </c>
      <c r="F194" s="46">
        <v>0</v>
      </c>
      <c r="G194" s="50">
        <v>0</v>
      </c>
      <c r="H194" s="52">
        <v>0</v>
      </c>
      <c r="I194" s="159">
        <f t="shared" si="18"/>
        <v>0</v>
      </c>
      <c r="K194" s="176"/>
      <c r="L194" s="170"/>
      <c r="M194" s="140"/>
      <c r="N194" s="170"/>
      <c r="O194" s="167"/>
    </row>
    <row r="195" spans="1:15" s="26" customFormat="1" ht="15">
      <c r="A195" s="25" t="s">
        <v>380</v>
      </c>
      <c r="B195" s="35">
        <v>512521</v>
      </c>
      <c r="C195" s="48" t="s">
        <v>217</v>
      </c>
      <c r="D195" s="46">
        <v>0</v>
      </c>
      <c r="E195" s="46">
        <v>0</v>
      </c>
      <c r="F195" s="46">
        <v>0</v>
      </c>
      <c r="G195" s="46">
        <v>0</v>
      </c>
      <c r="H195" s="52">
        <v>16000</v>
      </c>
      <c r="I195" s="159">
        <f t="shared" si="18"/>
        <v>16000</v>
      </c>
      <c r="K195" s="176"/>
      <c r="L195" s="170"/>
      <c r="M195" s="140"/>
      <c r="N195" s="170"/>
      <c r="O195" s="167"/>
    </row>
    <row r="196" spans="1:15" s="26" customFormat="1" ht="15">
      <c r="A196" s="25" t="s">
        <v>381</v>
      </c>
      <c r="B196" s="35">
        <v>512531</v>
      </c>
      <c r="C196" s="72" t="s">
        <v>218</v>
      </c>
      <c r="D196" s="46">
        <v>300</v>
      </c>
      <c r="E196" s="46">
        <v>0</v>
      </c>
      <c r="F196" s="46">
        <v>0</v>
      </c>
      <c r="G196" s="46">
        <v>0</v>
      </c>
      <c r="H196" s="52">
        <v>300</v>
      </c>
      <c r="I196" s="159">
        <f t="shared" si="18"/>
        <v>600</v>
      </c>
      <c r="K196" s="176"/>
      <c r="L196" s="170"/>
      <c r="M196" s="140"/>
      <c r="N196" s="170"/>
      <c r="O196" s="167"/>
    </row>
    <row r="197" spans="1:15" s="26" customFormat="1" ht="15.75" thickBot="1">
      <c r="A197" s="25" t="s">
        <v>487</v>
      </c>
      <c r="B197" s="35">
        <v>512811</v>
      </c>
      <c r="C197" s="72" t="s">
        <v>219</v>
      </c>
      <c r="D197" s="46">
        <v>300</v>
      </c>
      <c r="E197" s="46">
        <v>0</v>
      </c>
      <c r="F197" s="46">
        <v>0</v>
      </c>
      <c r="G197" s="46">
        <v>0</v>
      </c>
      <c r="H197" s="52">
        <v>300</v>
      </c>
      <c r="I197" s="159">
        <f t="shared" si="18"/>
        <v>600</v>
      </c>
      <c r="K197" s="176"/>
      <c r="L197" s="170"/>
      <c r="M197" s="140"/>
      <c r="N197" s="170"/>
      <c r="O197" s="167"/>
    </row>
    <row r="198" spans="1:15" s="26" customFormat="1" ht="15.75" thickBot="1">
      <c r="A198" s="85"/>
      <c r="B198" s="86" t="s">
        <v>426</v>
      </c>
      <c r="C198" s="87" t="s">
        <v>427</v>
      </c>
      <c r="D198" s="65">
        <f>D10+D181</f>
        <v>499406</v>
      </c>
      <c r="E198" s="65">
        <f>E10+E181</f>
        <v>0</v>
      </c>
      <c r="F198" s="65">
        <f>F10+F181</f>
        <v>2904856</v>
      </c>
      <c r="G198" s="65">
        <f>G10+G181</f>
        <v>44000</v>
      </c>
      <c r="H198" s="79">
        <f>H10+H181</f>
        <v>399113</v>
      </c>
      <c r="I198" s="163">
        <f>D198+F198+G198+H198</f>
        <v>3847375</v>
      </c>
      <c r="K198" s="176"/>
      <c r="L198" s="170"/>
      <c r="M198" s="140"/>
      <c r="N198" s="170"/>
      <c r="O198" s="167"/>
    </row>
    <row r="199" spans="1:15" s="26" customFormat="1" ht="26.25" thickBot="1">
      <c r="A199" s="85"/>
      <c r="B199" s="86"/>
      <c r="C199" s="137" t="s">
        <v>489</v>
      </c>
      <c r="D199" s="138">
        <f>SUM(D198:D198)</f>
        <v>499406</v>
      </c>
      <c r="E199" s="65">
        <f>SUM(E198:E198)</f>
        <v>0</v>
      </c>
      <c r="F199" s="65">
        <f>F10+F181</f>
        <v>2904856</v>
      </c>
      <c r="G199" s="65">
        <f>SUM(G198:G198)</f>
        <v>44000</v>
      </c>
      <c r="H199" s="79">
        <f>H10+H181</f>
        <v>399113</v>
      </c>
      <c r="I199" s="163">
        <f>I10+I181</f>
        <v>3847375</v>
      </c>
      <c r="K199" s="176"/>
      <c r="L199" s="170"/>
      <c r="M199" s="140"/>
      <c r="N199" s="170"/>
      <c r="O199" s="167"/>
    </row>
    <row r="200" spans="1:14" s="26" customFormat="1" ht="15">
      <c r="A200" s="141"/>
      <c r="B200" s="142"/>
      <c r="C200" s="143"/>
      <c r="D200" s="144"/>
      <c r="E200" s="144"/>
      <c r="F200" s="144"/>
      <c r="G200" s="144"/>
      <c r="H200" s="164"/>
      <c r="I200" s="164"/>
      <c r="K200" s="176"/>
      <c r="L200" s="170"/>
      <c r="N200" s="170"/>
    </row>
    <row r="201" spans="1:14" s="26" customFormat="1" ht="15.75">
      <c r="A201" s="92"/>
      <c r="B201" s="91"/>
      <c r="C201" s="92"/>
      <c r="D201" s="93"/>
      <c r="E201" s="189"/>
      <c r="F201" s="145"/>
      <c r="G201" s="145"/>
      <c r="H201" s="165"/>
      <c r="I201" s="165"/>
      <c r="K201" s="177"/>
      <c r="L201" s="167"/>
      <c r="N201" s="170"/>
    </row>
    <row r="202" spans="1:14" s="22" customFormat="1" ht="15.75">
      <c r="A202" s="91"/>
      <c r="B202" s="92"/>
      <c r="C202" s="92"/>
      <c r="D202" s="93"/>
      <c r="E202" s="211"/>
      <c r="F202" s="211"/>
      <c r="G202" s="211"/>
      <c r="H202" s="211"/>
      <c r="I202" s="190"/>
      <c r="K202" s="177"/>
      <c r="L202" s="167"/>
      <c r="N202" s="167"/>
    </row>
    <row r="203" spans="1:14" s="22" customFormat="1" ht="15.75">
      <c r="A203" s="92"/>
      <c r="B203" s="139"/>
      <c r="C203" s="139"/>
      <c r="D203" s="139"/>
      <c r="E203" s="216"/>
      <c r="F203" s="216"/>
      <c r="G203" s="216"/>
      <c r="H203" s="216"/>
      <c r="I203" s="190"/>
      <c r="K203" s="179"/>
      <c r="L203" s="169"/>
      <c r="N203" s="167"/>
    </row>
    <row r="204" spans="2:14" s="34" customFormat="1" ht="17.25" customHeight="1">
      <c r="B204" s="91"/>
      <c r="C204" s="139"/>
      <c r="D204" s="139"/>
      <c r="E204" s="212"/>
      <c r="F204" s="212"/>
      <c r="G204" s="212"/>
      <c r="H204" s="212"/>
      <c r="I204" s="190"/>
      <c r="K204" s="179"/>
      <c r="L204" s="169"/>
      <c r="N204" s="169"/>
    </row>
    <row r="205" spans="1:14" s="34" customFormat="1" ht="15.75" customHeight="1">
      <c r="A205" s="23"/>
      <c r="B205" s="92"/>
      <c r="C205" s="139"/>
      <c r="D205" s="139"/>
      <c r="E205" s="212"/>
      <c r="F205" s="212"/>
      <c r="G205" s="212"/>
      <c r="H205" s="212"/>
      <c r="I205" s="190"/>
      <c r="K205" s="179"/>
      <c r="L205" s="169"/>
      <c r="N205" s="169"/>
    </row>
    <row r="206" spans="1:14" s="34" customFormat="1" ht="18.75" customHeight="1">
      <c r="A206" s="23"/>
      <c r="B206" s="139"/>
      <c r="C206" s="139"/>
      <c r="D206" s="169"/>
      <c r="E206" s="213"/>
      <c r="F206" s="214"/>
      <c r="G206" s="215"/>
      <c r="H206" s="191"/>
      <c r="I206" s="190"/>
      <c r="K206" s="179"/>
      <c r="L206" s="169"/>
      <c r="N206" s="169"/>
    </row>
    <row r="207" spans="1:14" s="34" customFormat="1" ht="18.75" customHeight="1">
      <c r="A207" s="23"/>
      <c r="B207" s="88"/>
      <c r="C207" s="57"/>
      <c r="D207" s="57"/>
      <c r="E207" s="55"/>
      <c r="F207" s="192"/>
      <c r="G207" s="55"/>
      <c r="H207" s="191"/>
      <c r="I207" s="193"/>
      <c r="K207" s="176"/>
      <c r="L207" s="140"/>
      <c r="N207" s="169"/>
    </row>
    <row r="208" spans="5:9" ht="15">
      <c r="E208" s="55"/>
      <c r="F208" s="56"/>
      <c r="G208" s="55"/>
      <c r="H208" s="191"/>
      <c r="I208" s="193"/>
    </row>
    <row r="209" spans="5:9" ht="15">
      <c r="E209" s="55"/>
      <c r="F209" s="56"/>
      <c r="G209" s="55"/>
      <c r="H209" s="193"/>
      <c r="I209" s="193"/>
    </row>
    <row r="210" spans="5:9" ht="15">
      <c r="E210" s="55"/>
      <c r="F210" s="56"/>
      <c r="G210" s="55"/>
      <c r="H210" s="193"/>
      <c r="I210" s="193"/>
    </row>
    <row r="211" spans="5:9" ht="15">
      <c r="E211" s="55"/>
      <c r="F211" s="56"/>
      <c r="G211" s="55"/>
      <c r="H211" s="193"/>
      <c r="I211" s="193"/>
    </row>
    <row r="212" spans="5:9" ht="15">
      <c r="E212" s="55"/>
      <c r="F212" s="56"/>
      <c r="G212" s="55"/>
      <c r="H212" s="193"/>
      <c r="I212" s="193"/>
    </row>
    <row r="213" spans="5:9" ht="15">
      <c r="E213" s="55"/>
      <c r="F213" s="56"/>
      <c r="G213" s="55"/>
      <c r="H213" s="193"/>
      <c r="I213" s="193"/>
    </row>
    <row r="214" spans="5:9" ht="15">
      <c r="E214" s="55"/>
      <c r="F214" s="56"/>
      <c r="G214" s="55"/>
      <c r="H214" s="193"/>
      <c r="I214" s="193"/>
    </row>
    <row r="215" spans="5:9" ht="15">
      <c r="E215" s="55"/>
      <c r="F215" s="56"/>
      <c r="G215" s="55"/>
      <c r="H215" s="193"/>
      <c r="I215" s="193"/>
    </row>
    <row r="216" spans="5:9" ht="15">
      <c r="E216" s="55"/>
      <c r="F216" s="56"/>
      <c r="G216" s="55"/>
      <c r="H216" s="193"/>
      <c r="I216" s="193"/>
    </row>
    <row r="217" spans="5:9" ht="15">
      <c r="E217" s="55"/>
      <c r="F217" s="56"/>
      <c r="G217" s="55"/>
      <c r="H217" s="193"/>
      <c r="I217" s="193"/>
    </row>
    <row r="218" spans="5:9" ht="15">
      <c r="E218" s="55"/>
      <c r="F218" s="56"/>
      <c r="G218" s="55"/>
      <c r="H218" s="193"/>
      <c r="I218" s="193"/>
    </row>
    <row r="219" spans="5:9" ht="15">
      <c r="E219" s="55"/>
      <c r="F219" s="56"/>
      <c r="G219" s="55"/>
      <c r="H219" s="193"/>
      <c r="I219" s="193"/>
    </row>
    <row r="220" spans="5:9" ht="15">
      <c r="E220" s="55"/>
      <c r="F220" s="56"/>
      <c r="G220" s="55"/>
      <c r="H220" s="193"/>
      <c r="I220" s="193"/>
    </row>
    <row r="221" spans="5:9" ht="15">
      <c r="E221" s="55"/>
      <c r="F221" s="56"/>
      <c r="G221" s="55"/>
      <c r="H221" s="193"/>
      <c r="I221" s="193"/>
    </row>
    <row r="222" spans="5:9" ht="15">
      <c r="E222" s="55"/>
      <c r="F222" s="56"/>
      <c r="G222" s="55"/>
      <c r="H222" s="193"/>
      <c r="I222" s="193"/>
    </row>
    <row r="223" spans="5:9" ht="15">
      <c r="E223" s="55"/>
      <c r="F223" s="56"/>
      <c r="G223" s="55"/>
      <c r="H223" s="193"/>
      <c r="I223" s="193"/>
    </row>
    <row r="224" spans="5:9" ht="15">
      <c r="E224" s="55"/>
      <c r="F224" s="56"/>
      <c r="G224" s="55"/>
      <c r="H224" s="193"/>
      <c r="I224" s="193"/>
    </row>
    <row r="225" spans="5:9" ht="15">
      <c r="E225" s="55"/>
      <c r="F225" s="56"/>
      <c r="G225" s="55"/>
      <c r="H225" s="193"/>
      <c r="I225" s="193"/>
    </row>
    <row r="226" spans="5:9" ht="15">
      <c r="E226" s="55"/>
      <c r="F226" s="56"/>
      <c r="G226" s="55"/>
      <c r="H226" s="193"/>
      <c r="I226" s="193"/>
    </row>
    <row r="227" spans="5:9" ht="15">
      <c r="E227" s="55"/>
      <c r="F227" s="56"/>
      <c r="G227" s="55"/>
      <c r="H227" s="193"/>
      <c r="I227" s="193"/>
    </row>
    <row r="228" spans="5:9" ht="15">
      <c r="E228" s="55"/>
      <c r="F228" s="56"/>
      <c r="G228" s="55"/>
      <c r="H228" s="193"/>
      <c r="I228" s="193"/>
    </row>
    <row r="229" spans="5:9" ht="15">
      <c r="E229" s="55"/>
      <c r="F229" s="56"/>
      <c r="G229" s="55"/>
      <c r="H229" s="193"/>
      <c r="I229" s="193"/>
    </row>
    <row r="230" spans="5:9" ht="15">
      <c r="E230" s="55"/>
      <c r="F230" s="56"/>
      <c r="G230" s="55"/>
      <c r="H230" s="193"/>
      <c r="I230" s="193"/>
    </row>
    <row r="231" spans="5:9" ht="15">
      <c r="E231" s="55"/>
      <c r="F231" s="56"/>
      <c r="G231" s="55"/>
      <c r="H231" s="193"/>
      <c r="I231" s="193"/>
    </row>
    <row r="232" spans="5:9" ht="15">
      <c r="E232" s="55"/>
      <c r="F232" s="56"/>
      <c r="G232" s="55"/>
      <c r="H232" s="193"/>
      <c r="I232" s="193"/>
    </row>
    <row r="233" spans="5:9" ht="15">
      <c r="E233" s="55"/>
      <c r="F233" s="56"/>
      <c r="G233" s="55"/>
      <c r="H233" s="193"/>
      <c r="I233" s="193"/>
    </row>
    <row r="234" spans="5:9" ht="15">
      <c r="E234" s="55"/>
      <c r="F234" s="56"/>
      <c r="G234" s="55"/>
      <c r="H234" s="193"/>
      <c r="I234" s="193"/>
    </row>
    <row r="235" spans="5:9" ht="15">
      <c r="E235" s="55"/>
      <c r="F235" s="56"/>
      <c r="G235" s="55"/>
      <c r="H235" s="193"/>
      <c r="I235" s="193"/>
    </row>
    <row r="236" spans="5:9" ht="15">
      <c r="E236" s="55"/>
      <c r="F236" s="56"/>
      <c r="G236" s="55"/>
      <c r="H236" s="193"/>
      <c r="I236" s="193"/>
    </row>
    <row r="237" spans="5:9" ht="15">
      <c r="E237" s="55"/>
      <c r="F237" s="56"/>
      <c r="G237" s="55"/>
      <c r="H237" s="193"/>
      <c r="I237" s="193"/>
    </row>
    <row r="238" spans="5:9" ht="15">
      <c r="E238" s="55"/>
      <c r="F238" s="56"/>
      <c r="G238" s="55"/>
      <c r="H238" s="193"/>
      <c r="I238" s="193"/>
    </row>
    <row r="239" spans="5:9" ht="15">
      <c r="E239" s="55"/>
      <c r="F239" s="56"/>
      <c r="G239" s="55"/>
      <c r="H239" s="193"/>
      <c r="I239" s="193"/>
    </row>
    <row r="240" spans="5:9" ht="15">
      <c r="E240" s="55"/>
      <c r="F240" s="56"/>
      <c r="G240" s="55"/>
      <c r="H240" s="193"/>
      <c r="I240" s="193"/>
    </row>
    <row r="241" spans="5:9" ht="15">
      <c r="E241" s="55"/>
      <c r="F241" s="56"/>
      <c r="G241" s="55"/>
      <c r="H241" s="193"/>
      <c r="I241" s="193"/>
    </row>
    <row r="242" spans="5:9" ht="15">
      <c r="E242" s="55"/>
      <c r="F242" s="56"/>
      <c r="G242" s="55"/>
      <c r="H242" s="193"/>
      <c r="I242" s="193"/>
    </row>
    <row r="243" spans="5:9" ht="15">
      <c r="E243" s="55"/>
      <c r="F243" s="56"/>
      <c r="G243" s="55"/>
      <c r="H243" s="193"/>
      <c r="I243" s="193"/>
    </row>
    <row r="244" spans="5:9" ht="15">
      <c r="E244" s="55"/>
      <c r="F244" s="56"/>
      <c r="G244" s="55"/>
      <c r="H244" s="193"/>
      <c r="I244" s="193"/>
    </row>
    <row r="245" spans="5:9" ht="15">
      <c r="E245" s="55"/>
      <c r="F245" s="56"/>
      <c r="G245" s="55"/>
      <c r="H245" s="193"/>
      <c r="I245" s="193"/>
    </row>
    <row r="246" spans="5:9" ht="15">
      <c r="E246" s="55"/>
      <c r="F246" s="56"/>
      <c r="G246" s="55"/>
      <c r="H246" s="193"/>
      <c r="I246" s="193"/>
    </row>
    <row r="247" spans="5:9" ht="15">
      <c r="E247" s="55"/>
      <c r="F247" s="56"/>
      <c r="G247" s="55"/>
      <c r="H247" s="193"/>
      <c r="I247" s="193"/>
    </row>
    <row r="248" spans="5:9" ht="15">
      <c r="E248" s="55"/>
      <c r="F248" s="56"/>
      <c r="G248" s="55"/>
      <c r="H248" s="193"/>
      <c r="I248" s="193"/>
    </row>
    <row r="249" spans="5:9" ht="15">
      <c r="E249" s="55"/>
      <c r="F249" s="56"/>
      <c r="G249" s="55"/>
      <c r="H249" s="193"/>
      <c r="I249" s="193"/>
    </row>
    <row r="250" spans="5:9" ht="15">
      <c r="E250" s="55"/>
      <c r="F250" s="56"/>
      <c r="G250" s="55"/>
      <c r="H250" s="193"/>
      <c r="I250" s="193"/>
    </row>
    <row r="251" spans="5:9" ht="15">
      <c r="E251" s="55"/>
      <c r="F251" s="56"/>
      <c r="G251" s="55"/>
      <c r="H251" s="193"/>
      <c r="I251" s="193"/>
    </row>
    <row r="252" spans="5:9" ht="15">
      <c r="E252" s="55"/>
      <c r="F252" s="56"/>
      <c r="G252" s="55"/>
      <c r="H252" s="193"/>
      <c r="I252" s="193"/>
    </row>
    <row r="253" spans="5:9" ht="15">
      <c r="E253" s="55"/>
      <c r="F253" s="56"/>
      <c r="G253" s="55"/>
      <c r="H253" s="193"/>
      <c r="I253" s="193"/>
    </row>
    <row r="254" spans="5:9" ht="15">
      <c r="E254" s="55"/>
      <c r="F254" s="56"/>
      <c r="G254" s="55"/>
      <c r="H254" s="193"/>
      <c r="I254" s="193"/>
    </row>
    <row r="255" spans="5:9" ht="15">
      <c r="E255" s="55"/>
      <c r="F255" s="56"/>
      <c r="G255" s="55"/>
      <c r="H255" s="193"/>
      <c r="I255" s="193"/>
    </row>
    <row r="256" spans="5:9" ht="15">
      <c r="E256" s="55"/>
      <c r="F256" s="56"/>
      <c r="G256" s="55"/>
      <c r="H256" s="193"/>
      <c r="I256" s="193"/>
    </row>
    <row r="257" spans="5:9" ht="15">
      <c r="E257" s="55"/>
      <c r="F257" s="56"/>
      <c r="G257" s="55"/>
      <c r="H257" s="193"/>
      <c r="I257" s="193"/>
    </row>
    <row r="258" spans="5:9" ht="15">
      <c r="E258" s="55"/>
      <c r="F258" s="56"/>
      <c r="G258" s="55"/>
      <c r="H258" s="193"/>
      <c r="I258" s="193"/>
    </row>
    <row r="259" spans="5:9" ht="15">
      <c r="E259" s="55"/>
      <c r="F259" s="56"/>
      <c r="G259" s="55"/>
      <c r="H259" s="193"/>
      <c r="I259" s="193"/>
    </row>
    <row r="260" spans="5:9" ht="15">
      <c r="E260" s="55"/>
      <c r="F260" s="56"/>
      <c r="G260" s="55"/>
      <c r="H260" s="193"/>
      <c r="I260" s="193"/>
    </row>
    <row r="261" spans="5:9" ht="15">
      <c r="E261" s="55"/>
      <c r="F261" s="56"/>
      <c r="G261" s="55"/>
      <c r="H261" s="193"/>
      <c r="I261" s="193"/>
    </row>
    <row r="262" spans="5:9" ht="15">
      <c r="E262" s="55"/>
      <c r="F262" s="56"/>
      <c r="G262" s="55"/>
      <c r="H262" s="193"/>
      <c r="I262" s="193"/>
    </row>
    <row r="263" spans="5:9" ht="15">
      <c r="E263" s="55"/>
      <c r="F263" s="56"/>
      <c r="G263" s="55"/>
      <c r="H263" s="193"/>
      <c r="I263" s="193"/>
    </row>
    <row r="264" spans="5:9" ht="15">
      <c r="E264" s="55"/>
      <c r="F264" s="56"/>
      <c r="G264" s="55"/>
      <c r="H264" s="193"/>
      <c r="I264" s="193"/>
    </row>
    <row r="265" spans="5:9" ht="15">
      <c r="E265" s="55"/>
      <c r="F265" s="56"/>
      <c r="G265" s="55"/>
      <c r="H265" s="193"/>
      <c r="I265" s="193"/>
    </row>
    <row r="266" spans="5:9" ht="15">
      <c r="E266" s="55"/>
      <c r="F266" s="56"/>
      <c r="G266" s="55"/>
      <c r="H266" s="193"/>
      <c r="I266" s="193"/>
    </row>
    <row r="267" spans="5:9" ht="15">
      <c r="E267" s="55"/>
      <c r="F267" s="56"/>
      <c r="G267" s="55"/>
      <c r="H267" s="193"/>
      <c r="I267" s="193"/>
    </row>
    <row r="268" spans="5:9" ht="15">
      <c r="E268" s="55"/>
      <c r="F268" s="56"/>
      <c r="G268" s="55"/>
      <c r="H268" s="193"/>
      <c r="I268" s="193"/>
    </row>
    <row r="269" spans="5:9" ht="15">
      <c r="E269" s="55"/>
      <c r="F269" s="56"/>
      <c r="G269" s="55"/>
      <c r="H269" s="193"/>
      <c r="I269" s="193"/>
    </row>
    <row r="270" spans="5:9" ht="15">
      <c r="E270" s="55"/>
      <c r="F270" s="56"/>
      <c r="G270" s="55"/>
      <c r="H270" s="193"/>
      <c r="I270" s="193"/>
    </row>
    <row r="271" spans="5:9" ht="15">
      <c r="E271" s="55"/>
      <c r="F271" s="56"/>
      <c r="G271" s="55"/>
      <c r="H271" s="193"/>
      <c r="I271" s="193"/>
    </row>
    <row r="272" spans="5:9" ht="15">
      <c r="E272" s="55"/>
      <c r="F272" s="56"/>
      <c r="G272" s="55"/>
      <c r="H272" s="193"/>
      <c r="I272" s="193"/>
    </row>
    <row r="273" spans="5:9" ht="15">
      <c r="E273" s="55"/>
      <c r="F273" s="56"/>
      <c r="G273" s="55"/>
      <c r="H273" s="193"/>
      <c r="I273" s="193"/>
    </row>
    <row r="274" spans="5:9" ht="15">
      <c r="E274" s="55"/>
      <c r="F274" s="56"/>
      <c r="G274" s="55"/>
      <c r="H274" s="193"/>
      <c r="I274" s="193"/>
    </row>
    <row r="275" spans="5:9" ht="15">
      <c r="E275" s="55"/>
      <c r="F275" s="56"/>
      <c r="G275" s="55"/>
      <c r="H275" s="193"/>
      <c r="I275" s="193"/>
    </row>
    <row r="276" spans="5:9" ht="15">
      <c r="E276" s="55"/>
      <c r="F276" s="56"/>
      <c r="G276" s="55"/>
      <c r="H276" s="193"/>
      <c r="I276" s="193"/>
    </row>
    <row r="277" spans="5:9" ht="15">
      <c r="E277" s="55"/>
      <c r="F277" s="56"/>
      <c r="G277" s="55"/>
      <c r="H277" s="193"/>
      <c r="I277" s="193"/>
    </row>
    <row r="278" spans="5:9" ht="15">
      <c r="E278" s="55"/>
      <c r="F278" s="56"/>
      <c r="G278" s="55"/>
      <c r="H278" s="193"/>
      <c r="I278" s="193"/>
    </row>
    <row r="279" spans="5:9" ht="15">
      <c r="E279" s="55"/>
      <c r="F279" s="56"/>
      <c r="G279" s="55"/>
      <c r="H279" s="193"/>
      <c r="I279" s="193"/>
    </row>
    <row r="280" spans="5:9" ht="15">
      <c r="E280" s="55"/>
      <c r="F280" s="56"/>
      <c r="G280" s="55"/>
      <c r="H280" s="193"/>
      <c r="I280" s="193"/>
    </row>
    <row r="281" spans="5:9" ht="15">
      <c r="E281" s="55"/>
      <c r="F281" s="56"/>
      <c r="G281" s="55"/>
      <c r="H281" s="193"/>
      <c r="I281" s="193"/>
    </row>
    <row r="282" spans="5:9" ht="15">
      <c r="E282" s="55"/>
      <c r="F282" s="56"/>
      <c r="G282" s="55"/>
      <c r="H282" s="193"/>
      <c r="I282" s="193"/>
    </row>
    <row r="283" spans="5:9" ht="15">
      <c r="E283" s="55"/>
      <c r="F283" s="56"/>
      <c r="G283" s="55"/>
      <c r="H283" s="193"/>
      <c r="I283" s="193"/>
    </row>
    <row r="284" spans="5:9" ht="15">
      <c r="E284" s="55"/>
      <c r="F284" s="56"/>
      <c r="G284" s="55"/>
      <c r="H284" s="193"/>
      <c r="I284" s="193"/>
    </row>
    <row r="285" spans="5:9" ht="15">
      <c r="E285" s="55"/>
      <c r="F285" s="56"/>
      <c r="G285" s="55"/>
      <c r="H285" s="193"/>
      <c r="I285" s="193"/>
    </row>
    <row r="286" spans="5:9" ht="15">
      <c r="E286" s="55"/>
      <c r="F286" s="56"/>
      <c r="G286" s="55"/>
      <c r="H286" s="193"/>
      <c r="I286" s="193"/>
    </row>
    <row r="287" spans="5:9" ht="15">
      <c r="E287" s="55"/>
      <c r="F287" s="56"/>
      <c r="G287" s="55"/>
      <c r="H287" s="193"/>
      <c r="I287" s="193"/>
    </row>
    <row r="288" spans="5:9" ht="15">
      <c r="E288" s="55"/>
      <c r="F288" s="56"/>
      <c r="G288" s="55"/>
      <c r="H288" s="193"/>
      <c r="I288" s="193"/>
    </row>
    <row r="289" spans="5:9" ht="15">
      <c r="E289" s="55"/>
      <c r="F289" s="56"/>
      <c r="G289" s="55"/>
      <c r="H289" s="193"/>
      <c r="I289" s="193"/>
    </row>
    <row r="290" spans="5:9" ht="15">
      <c r="E290" s="55"/>
      <c r="F290" s="56"/>
      <c r="G290" s="55"/>
      <c r="H290" s="193"/>
      <c r="I290" s="193"/>
    </row>
    <row r="291" spans="5:9" ht="15">
      <c r="E291" s="55"/>
      <c r="F291" s="56"/>
      <c r="G291" s="55"/>
      <c r="H291" s="193"/>
      <c r="I291" s="193"/>
    </row>
    <row r="292" spans="5:9" ht="15">
      <c r="E292" s="55"/>
      <c r="F292" s="56"/>
      <c r="G292" s="55"/>
      <c r="H292" s="193"/>
      <c r="I292" s="193"/>
    </row>
    <row r="293" spans="5:9" ht="15">
      <c r="E293" s="55"/>
      <c r="F293" s="56"/>
      <c r="G293" s="55"/>
      <c r="H293" s="193"/>
      <c r="I293" s="193"/>
    </row>
    <row r="294" spans="5:9" ht="15">
      <c r="E294" s="55"/>
      <c r="F294" s="56"/>
      <c r="G294" s="55"/>
      <c r="H294" s="193"/>
      <c r="I294" s="193"/>
    </row>
    <row r="295" spans="5:9" ht="15">
      <c r="E295" s="55"/>
      <c r="F295" s="56"/>
      <c r="G295" s="55"/>
      <c r="H295" s="193"/>
      <c r="I295" s="193"/>
    </row>
    <row r="296" spans="5:9" ht="15">
      <c r="E296" s="55"/>
      <c r="F296" s="56"/>
      <c r="G296" s="55"/>
      <c r="H296" s="193"/>
      <c r="I296" s="193"/>
    </row>
    <row r="297" spans="5:9" ht="15">
      <c r="E297" s="55"/>
      <c r="F297" s="56"/>
      <c r="G297" s="55"/>
      <c r="H297" s="193"/>
      <c r="I297" s="193"/>
    </row>
    <row r="298" spans="5:9" ht="15">
      <c r="E298" s="55"/>
      <c r="F298" s="56"/>
      <c r="G298" s="55"/>
      <c r="H298" s="193"/>
      <c r="I298" s="193"/>
    </row>
    <row r="299" spans="5:9" ht="15">
      <c r="E299" s="55"/>
      <c r="F299" s="56"/>
      <c r="G299" s="55"/>
      <c r="H299" s="193"/>
      <c r="I299" s="193"/>
    </row>
    <row r="300" spans="5:9" ht="15">
      <c r="E300" s="55"/>
      <c r="F300" s="56"/>
      <c r="G300" s="55"/>
      <c r="H300" s="193"/>
      <c r="I300" s="193"/>
    </row>
    <row r="301" spans="5:9" ht="15">
      <c r="E301" s="55"/>
      <c r="F301" s="56"/>
      <c r="G301" s="55"/>
      <c r="H301" s="193"/>
      <c r="I301" s="193"/>
    </row>
    <row r="302" spans="5:9" ht="15">
      <c r="E302" s="55"/>
      <c r="F302" s="56"/>
      <c r="G302" s="55"/>
      <c r="H302" s="193"/>
      <c r="I302" s="193"/>
    </row>
    <row r="303" spans="5:9" ht="15">
      <c r="E303" s="55"/>
      <c r="F303" s="56"/>
      <c r="G303" s="55"/>
      <c r="H303" s="193"/>
      <c r="I303" s="193"/>
    </row>
    <row r="304" spans="5:9" ht="15">
      <c r="E304" s="55"/>
      <c r="F304" s="56"/>
      <c r="G304" s="55"/>
      <c r="H304" s="193"/>
      <c r="I304" s="193"/>
    </row>
    <row r="305" spans="5:9" ht="15">
      <c r="E305" s="55"/>
      <c r="F305" s="56"/>
      <c r="G305" s="55"/>
      <c r="H305" s="193"/>
      <c r="I305" s="193"/>
    </row>
    <row r="306" spans="5:9" ht="15">
      <c r="E306" s="55"/>
      <c r="F306" s="56"/>
      <c r="G306" s="55"/>
      <c r="H306" s="193"/>
      <c r="I306" s="193"/>
    </row>
    <row r="307" spans="5:9" ht="15">
      <c r="E307" s="55"/>
      <c r="F307" s="56"/>
      <c r="G307" s="55"/>
      <c r="H307" s="193"/>
      <c r="I307" s="193"/>
    </row>
    <row r="308" spans="5:9" ht="15">
      <c r="E308" s="55"/>
      <c r="F308" s="56"/>
      <c r="G308" s="55"/>
      <c r="H308" s="193"/>
      <c r="I308" s="193"/>
    </row>
    <row r="309" spans="5:9" ht="15">
      <c r="E309" s="55"/>
      <c r="F309" s="56"/>
      <c r="G309" s="55"/>
      <c r="H309" s="193"/>
      <c r="I309" s="193"/>
    </row>
    <row r="310" spans="5:9" ht="15">
      <c r="E310" s="55"/>
      <c r="F310" s="56"/>
      <c r="G310" s="55"/>
      <c r="H310" s="193"/>
      <c r="I310" s="193"/>
    </row>
    <row r="311" spans="5:9" ht="15">
      <c r="E311" s="55"/>
      <c r="F311" s="56"/>
      <c r="G311" s="55"/>
      <c r="H311" s="193"/>
      <c r="I311" s="193"/>
    </row>
    <row r="312" spans="5:9" ht="15">
      <c r="E312" s="55"/>
      <c r="F312" s="56"/>
      <c r="G312" s="55"/>
      <c r="H312" s="193"/>
      <c r="I312" s="193"/>
    </row>
    <row r="313" spans="5:9" ht="15">
      <c r="E313" s="55"/>
      <c r="F313" s="56"/>
      <c r="G313" s="55"/>
      <c r="H313" s="193"/>
      <c r="I313" s="193"/>
    </row>
    <row r="314" spans="5:9" ht="15">
      <c r="E314" s="55"/>
      <c r="F314" s="56"/>
      <c r="G314" s="55"/>
      <c r="H314" s="193"/>
      <c r="I314" s="193"/>
    </row>
    <row r="315" spans="5:9" ht="15">
      <c r="E315" s="55"/>
      <c r="F315" s="56"/>
      <c r="G315" s="55"/>
      <c r="H315" s="193"/>
      <c r="I315" s="193"/>
    </row>
    <row r="316" spans="5:9" ht="15">
      <c r="E316" s="55"/>
      <c r="F316" s="56"/>
      <c r="G316" s="55"/>
      <c r="H316" s="193"/>
      <c r="I316" s="193"/>
    </row>
    <row r="317" spans="5:9" ht="15">
      <c r="E317" s="55"/>
      <c r="F317" s="56"/>
      <c r="G317" s="55"/>
      <c r="H317" s="193"/>
      <c r="I317" s="193"/>
    </row>
    <row r="318" spans="5:9" ht="15">
      <c r="E318" s="55"/>
      <c r="F318" s="56"/>
      <c r="G318" s="55"/>
      <c r="H318" s="193"/>
      <c r="I318" s="193"/>
    </row>
    <row r="319" spans="5:9" ht="15">
      <c r="E319" s="55"/>
      <c r="F319" s="56"/>
      <c r="G319" s="55"/>
      <c r="H319" s="193"/>
      <c r="I319" s="193"/>
    </row>
    <row r="320" spans="5:9" ht="15">
      <c r="E320" s="55"/>
      <c r="F320" s="56"/>
      <c r="G320" s="55"/>
      <c r="H320" s="193"/>
      <c r="I320" s="193"/>
    </row>
    <row r="321" spans="5:9" ht="15">
      <c r="E321" s="55"/>
      <c r="F321" s="56"/>
      <c r="G321" s="55"/>
      <c r="H321" s="193"/>
      <c r="I321" s="193"/>
    </row>
    <row r="322" spans="5:9" ht="15">
      <c r="E322" s="55"/>
      <c r="F322" s="56"/>
      <c r="G322" s="55"/>
      <c r="H322" s="193"/>
      <c r="I322" s="193"/>
    </row>
    <row r="323" spans="5:9" ht="15">
      <c r="E323" s="55"/>
      <c r="F323" s="56"/>
      <c r="G323" s="55"/>
      <c r="H323" s="193"/>
      <c r="I323" s="193"/>
    </row>
    <row r="324" spans="5:9" ht="15">
      <c r="E324" s="55"/>
      <c r="F324" s="56"/>
      <c r="G324" s="55"/>
      <c r="H324" s="193"/>
      <c r="I324" s="193"/>
    </row>
    <row r="325" spans="5:9" ht="15">
      <c r="E325" s="55"/>
      <c r="F325" s="56"/>
      <c r="G325" s="55"/>
      <c r="H325" s="193"/>
      <c r="I325" s="193"/>
    </row>
    <row r="326" spans="5:9" ht="15">
      <c r="E326" s="55"/>
      <c r="F326" s="56"/>
      <c r="G326" s="55"/>
      <c r="H326" s="193"/>
      <c r="I326" s="193"/>
    </row>
    <row r="327" spans="5:9" ht="15">
      <c r="E327" s="55"/>
      <c r="F327" s="56"/>
      <c r="G327" s="55"/>
      <c r="H327" s="193"/>
      <c r="I327" s="193"/>
    </row>
    <row r="328" spans="5:9" ht="15">
      <c r="E328" s="55"/>
      <c r="F328" s="56"/>
      <c r="G328" s="55"/>
      <c r="H328" s="193"/>
      <c r="I328" s="193"/>
    </row>
    <row r="329" spans="5:9" ht="15">
      <c r="E329" s="55"/>
      <c r="F329" s="56"/>
      <c r="G329" s="55"/>
      <c r="H329" s="193"/>
      <c r="I329" s="193"/>
    </row>
    <row r="330" spans="5:9" ht="15">
      <c r="E330" s="55"/>
      <c r="F330" s="56"/>
      <c r="G330" s="55"/>
      <c r="H330" s="193"/>
      <c r="I330" s="193"/>
    </row>
    <row r="331" spans="5:9" ht="15">
      <c r="E331" s="55"/>
      <c r="F331" s="56"/>
      <c r="G331" s="55"/>
      <c r="H331" s="193"/>
      <c r="I331" s="193"/>
    </row>
    <row r="332" spans="5:9" ht="15">
      <c r="E332" s="55"/>
      <c r="F332" s="56"/>
      <c r="G332" s="55"/>
      <c r="H332" s="193"/>
      <c r="I332" s="193"/>
    </row>
    <row r="333" spans="5:9" ht="15">
      <c r="E333" s="55"/>
      <c r="F333" s="56"/>
      <c r="G333" s="55"/>
      <c r="H333" s="193"/>
      <c r="I333" s="193"/>
    </row>
    <row r="334" spans="5:9" ht="15">
      <c r="E334" s="55"/>
      <c r="F334" s="56"/>
      <c r="G334" s="55"/>
      <c r="H334" s="193"/>
      <c r="I334" s="193"/>
    </row>
    <row r="335" spans="5:9" ht="15">
      <c r="E335" s="55"/>
      <c r="F335" s="56"/>
      <c r="G335" s="55"/>
      <c r="H335" s="193"/>
      <c r="I335" s="193"/>
    </row>
    <row r="336" spans="5:9" ht="15">
      <c r="E336" s="55"/>
      <c r="F336" s="56"/>
      <c r="G336" s="55"/>
      <c r="H336" s="193"/>
      <c r="I336" s="193"/>
    </row>
    <row r="337" spans="5:9" ht="15">
      <c r="E337" s="55"/>
      <c r="F337" s="56"/>
      <c r="G337" s="55"/>
      <c r="H337" s="193"/>
      <c r="I337" s="193"/>
    </row>
    <row r="338" spans="5:9" ht="15">
      <c r="E338" s="55"/>
      <c r="F338" s="56"/>
      <c r="G338" s="55"/>
      <c r="H338" s="193"/>
      <c r="I338" s="193"/>
    </row>
    <row r="339" spans="5:9" ht="15">
      <c r="E339" s="55"/>
      <c r="F339" s="56"/>
      <c r="G339" s="55"/>
      <c r="H339" s="193"/>
      <c r="I339" s="193"/>
    </row>
    <row r="340" spans="5:9" ht="15">
      <c r="E340" s="55"/>
      <c r="F340" s="56"/>
      <c r="G340" s="55"/>
      <c r="H340" s="193"/>
      <c r="I340" s="193"/>
    </row>
    <row r="341" spans="5:9" ht="15">
      <c r="E341" s="55"/>
      <c r="F341" s="56"/>
      <c r="G341" s="55"/>
      <c r="H341" s="193"/>
      <c r="I341" s="193"/>
    </row>
    <row r="342" spans="5:9" ht="15">
      <c r="E342" s="55"/>
      <c r="F342" s="56"/>
      <c r="G342" s="55"/>
      <c r="H342" s="193"/>
      <c r="I342" s="193"/>
    </row>
    <row r="343" spans="5:9" ht="15">
      <c r="E343" s="55"/>
      <c r="F343" s="56"/>
      <c r="G343" s="55"/>
      <c r="H343" s="193"/>
      <c r="I343" s="193"/>
    </row>
    <row r="344" spans="5:9" ht="15">
      <c r="E344" s="55"/>
      <c r="F344" s="56"/>
      <c r="G344" s="55"/>
      <c r="H344" s="193"/>
      <c r="I344" s="193"/>
    </row>
    <row r="345" spans="5:9" ht="15">
      <c r="E345" s="55"/>
      <c r="F345" s="56"/>
      <c r="G345" s="55"/>
      <c r="H345" s="193"/>
      <c r="I345" s="193"/>
    </row>
    <row r="346" spans="5:9" ht="15">
      <c r="E346" s="55"/>
      <c r="F346" s="56"/>
      <c r="G346" s="55"/>
      <c r="H346" s="193"/>
      <c r="I346" s="193"/>
    </row>
    <row r="347" spans="5:9" ht="15">
      <c r="E347" s="55"/>
      <c r="F347" s="56"/>
      <c r="G347" s="55"/>
      <c r="H347" s="193"/>
      <c r="I347" s="193"/>
    </row>
    <row r="348" spans="5:9" ht="15">
      <c r="E348" s="55"/>
      <c r="F348" s="56"/>
      <c r="G348" s="55"/>
      <c r="H348" s="193"/>
      <c r="I348" s="193"/>
    </row>
    <row r="349" spans="5:9" ht="15">
      <c r="E349" s="55"/>
      <c r="F349" s="56"/>
      <c r="G349" s="55"/>
      <c r="H349" s="193"/>
      <c r="I349" s="193"/>
    </row>
    <row r="350" spans="5:9" ht="15">
      <c r="E350" s="55"/>
      <c r="F350" s="56"/>
      <c r="G350" s="55"/>
      <c r="H350" s="193"/>
      <c r="I350" s="193"/>
    </row>
    <row r="351" spans="5:9" ht="15">
      <c r="E351" s="55"/>
      <c r="F351" s="56"/>
      <c r="G351" s="55"/>
      <c r="H351" s="193"/>
      <c r="I351" s="193"/>
    </row>
    <row r="352" spans="5:9" ht="15">
      <c r="E352" s="55"/>
      <c r="F352" s="56"/>
      <c r="G352" s="55"/>
      <c r="H352" s="193"/>
      <c r="I352" s="193"/>
    </row>
    <row r="353" spans="5:9" ht="15">
      <c r="E353" s="55"/>
      <c r="F353" s="56"/>
      <c r="G353" s="55"/>
      <c r="H353" s="193"/>
      <c r="I353" s="193"/>
    </row>
    <row r="354" spans="5:9" ht="15">
      <c r="E354" s="55"/>
      <c r="F354" s="56"/>
      <c r="G354" s="55"/>
      <c r="H354" s="193"/>
      <c r="I354" s="193"/>
    </row>
    <row r="355" spans="5:9" ht="15">
      <c r="E355" s="55"/>
      <c r="F355" s="56"/>
      <c r="G355" s="55"/>
      <c r="H355" s="193"/>
      <c r="I355" s="193"/>
    </row>
    <row r="356" spans="5:9" ht="15">
      <c r="E356" s="55"/>
      <c r="F356" s="56"/>
      <c r="G356" s="55"/>
      <c r="H356" s="193"/>
      <c r="I356" s="193"/>
    </row>
    <row r="357" spans="5:9" ht="15">
      <c r="E357" s="55"/>
      <c r="F357" s="56"/>
      <c r="G357" s="55"/>
      <c r="H357" s="193"/>
      <c r="I357" s="193"/>
    </row>
    <row r="358" spans="5:9" ht="15">
      <c r="E358" s="55"/>
      <c r="F358" s="56"/>
      <c r="G358" s="55"/>
      <c r="H358" s="193"/>
      <c r="I358" s="193"/>
    </row>
    <row r="359" spans="5:9" ht="15">
      <c r="E359" s="55"/>
      <c r="F359" s="56"/>
      <c r="G359" s="55"/>
      <c r="H359" s="193"/>
      <c r="I359" s="193"/>
    </row>
    <row r="360" spans="5:9" ht="15">
      <c r="E360" s="55"/>
      <c r="F360" s="56"/>
      <c r="G360" s="55"/>
      <c r="H360" s="193"/>
      <c r="I360" s="193"/>
    </row>
    <row r="361" spans="5:9" ht="15">
      <c r="E361" s="55"/>
      <c r="F361" s="56"/>
      <c r="G361" s="55"/>
      <c r="H361" s="193"/>
      <c r="I361" s="193"/>
    </row>
    <row r="362" spans="5:9" ht="15">
      <c r="E362" s="55"/>
      <c r="F362" s="56"/>
      <c r="G362" s="55"/>
      <c r="H362" s="193"/>
      <c r="I362" s="193"/>
    </row>
    <row r="363" spans="5:9" ht="15">
      <c r="E363" s="55"/>
      <c r="F363" s="56"/>
      <c r="G363" s="55"/>
      <c r="H363" s="193"/>
      <c r="I363" s="193"/>
    </row>
    <row r="364" spans="5:9" ht="15">
      <c r="E364" s="55"/>
      <c r="F364" s="56"/>
      <c r="G364" s="55"/>
      <c r="H364" s="193"/>
      <c r="I364" s="193"/>
    </row>
  </sheetData>
  <sheetProtection/>
  <mergeCells count="13">
    <mergeCell ref="E206:G206"/>
    <mergeCell ref="E203:H203"/>
    <mergeCell ref="A1:I1"/>
    <mergeCell ref="H4:I4"/>
    <mergeCell ref="B5:D5"/>
    <mergeCell ref="A6:A8"/>
    <mergeCell ref="B6:B8"/>
    <mergeCell ref="C6:C8"/>
    <mergeCell ref="D6:I6"/>
    <mergeCell ref="A2:I2"/>
    <mergeCell ref="E202:H202"/>
    <mergeCell ref="E204:H204"/>
    <mergeCell ref="E205:H205"/>
  </mergeCells>
  <printOptions/>
  <pageMargins left="0.7" right="0.7" top="0.47" bottom="0.5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2024-01-12T14:02:12Z</dcterms:modified>
  <cp:category/>
  <cp:version/>
  <cp:contentType/>
  <cp:contentStatus/>
</cp:coreProperties>
</file>